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mc:AlternateContent xmlns:mc="http://schemas.openxmlformats.org/markup-compatibility/2006">
    <mc:Choice Requires="x15">
      <x15ac:absPath xmlns:x15ac="http://schemas.microsoft.com/office/spreadsheetml/2010/11/ac" url="https://sightline4.sharepoint.com/Shared Documents/R-Democracy/00_Oregon/Elections data/"/>
    </mc:Choice>
  </mc:AlternateContent>
  <xr:revisionPtr revIDLastSave="0" documentId="8_{D7E996FE-FC82-4C17-9FCC-3AFC1D3F1F7F}" xr6:coauthVersionLast="47" xr6:coauthVersionMax="47" xr10:uidLastSave="{00000000-0000-0000-0000-000000000000}"/>
  <bookViews>
    <workbookView xWindow="28845" yWindow="-120" windowWidth="29040" windowHeight="15720" firstSheet="1" activeTab="1" xr2:uid="{4A8507A2-C6E8-4EA3-B60E-4769226A6AE7}"/>
  </bookViews>
  <sheets>
    <sheet name="READ ME" sheetId="15" r:id="rId1"/>
    <sheet name="Count of total races" sheetId="10" r:id="rId2"/>
    <sheet name="Plurality winner races" sheetId="16" r:id="rId3"/>
    <sheet name="Statistics summary" sheetId="1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16" l="1"/>
  <c r="J2" i="16"/>
  <c r="G2" i="16"/>
  <c r="J21" i="10"/>
  <c r="H21" i="10"/>
  <c r="F21" i="10"/>
  <c r="K4" i="10"/>
  <c r="J190" i="16"/>
  <c r="J178" i="16"/>
  <c r="J168" i="16"/>
  <c r="J159" i="16"/>
  <c r="J150" i="16"/>
  <c r="J136" i="16"/>
  <c r="J126" i="16"/>
  <c r="J115" i="16"/>
  <c r="J99" i="16"/>
  <c r="J88" i="16"/>
  <c r="J60" i="16"/>
  <c r="J44" i="16"/>
  <c r="J31" i="16"/>
  <c r="J19" i="16"/>
  <c r="J195" i="16"/>
  <c r="J182" i="16"/>
  <c r="J172" i="16"/>
  <c r="J162" i="16"/>
  <c r="J155" i="16"/>
  <c r="J147" i="16"/>
  <c r="J132" i="16"/>
  <c r="G132" i="16"/>
  <c r="J123" i="16"/>
  <c r="J111" i="16"/>
  <c r="J93" i="16"/>
  <c r="J68" i="16"/>
  <c r="J50" i="16"/>
  <c r="J36" i="16"/>
  <c r="J24" i="16"/>
  <c r="J12" i="16"/>
  <c r="J6" i="16"/>
  <c r="H195" i="16"/>
  <c r="L195" i="16" s="1"/>
  <c r="H190" i="16"/>
  <c r="L190" i="16" s="1"/>
  <c r="H182" i="16"/>
  <c r="L182" i="16" s="1"/>
  <c r="H178" i="16"/>
  <c r="L178" i="16" s="1"/>
  <c r="H172" i="16"/>
  <c r="L172" i="16" s="1"/>
  <c r="H168" i="16"/>
  <c r="L168" i="16" s="1"/>
  <c r="H162" i="16"/>
  <c r="L162" i="16" s="1"/>
  <c r="H159" i="16"/>
  <c r="L159" i="16" s="1"/>
  <c r="H155" i="16"/>
  <c r="L155" i="16" s="1"/>
  <c r="H150" i="16"/>
  <c r="L150" i="16" s="1"/>
  <c r="H147" i="16"/>
  <c r="L147" i="16" s="1"/>
  <c r="H136" i="16"/>
  <c r="L136" i="16" s="1"/>
  <c r="H132" i="16"/>
  <c r="L132" i="16" s="1"/>
  <c r="H126" i="16"/>
  <c r="L126" i="16" s="1"/>
  <c r="H123" i="16"/>
  <c r="L123" i="16" s="1"/>
  <c r="H115" i="16"/>
  <c r="L115" i="16" s="1"/>
  <c r="H111" i="16"/>
  <c r="L111" i="16" s="1"/>
  <c r="H99" i="16"/>
  <c r="L99" i="16" s="1"/>
  <c r="H93" i="16"/>
  <c r="L93" i="16" s="1"/>
  <c r="H88" i="16"/>
  <c r="L88" i="16" s="1"/>
  <c r="H68" i="16"/>
  <c r="L68" i="16" s="1"/>
  <c r="H60" i="16"/>
  <c r="L60" i="16" s="1"/>
  <c r="H50" i="16"/>
  <c r="L50" i="16" s="1"/>
  <c r="H44" i="16"/>
  <c r="L44" i="16" s="1"/>
  <c r="H36" i="16"/>
  <c r="L36" i="16" s="1"/>
  <c r="H31" i="16"/>
  <c r="L31" i="16" s="1"/>
  <c r="H24" i="16"/>
  <c r="L24" i="16" s="1"/>
  <c r="H19" i="16"/>
  <c r="L19" i="16" s="1"/>
  <c r="H12" i="16"/>
  <c r="L12" i="16" s="1"/>
  <c r="H6" i="16"/>
  <c r="L6" i="16" s="1"/>
  <c r="H2" i="16"/>
  <c r="L2" i="16" s="1"/>
  <c r="C19" i="10"/>
  <c r="C21" i="10"/>
  <c r="G36" i="16" l="1"/>
  <c r="G93" i="16"/>
  <c r="K19" i="16"/>
  <c r="G111" i="16"/>
  <c r="K136" i="16"/>
  <c r="G150" i="16"/>
  <c r="K36" i="16"/>
  <c r="G44" i="16"/>
  <c r="K150" i="16"/>
  <c r="G50" i="16"/>
  <c r="K147" i="16"/>
  <c r="G60" i="16"/>
  <c r="G68" i="16"/>
  <c r="G162" i="16"/>
  <c r="K60" i="16"/>
  <c r="K111" i="16"/>
  <c r="K132" i="16"/>
  <c r="G6" i="16"/>
  <c r="K50" i="16"/>
  <c r="G195" i="16"/>
  <c r="G168" i="16"/>
  <c r="G147" i="16"/>
  <c r="G99" i="16"/>
  <c r="G12" i="16"/>
  <c r="K195" i="16"/>
  <c r="K172" i="16"/>
  <c r="K178" i="16"/>
  <c r="G172" i="16"/>
  <c r="K12" i="16"/>
  <c r="G155" i="16"/>
  <c r="K115" i="16"/>
  <c r="K6" i="16"/>
  <c r="K93" i="16"/>
  <c r="K162" i="16"/>
  <c r="K44" i="16"/>
  <c r="K99" i="16"/>
  <c r="K168" i="16"/>
  <c r="G136" i="16"/>
  <c r="G19" i="16"/>
  <c r="G115" i="16"/>
  <c r="G178" i="16"/>
  <c r="G190" i="16"/>
  <c r="K24" i="16"/>
  <c r="K68" i="16"/>
  <c r="K123" i="16"/>
  <c r="K155" i="16"/>
  <c r="K182" i="16"/>
  <c r="K31" i="16"/>
  <c r="K88" i="16"/>
  <c r="K126" i="16"/>
  <c r="K159" i="16"/>
  <c r="K190" i="16"/>
  <c r="G24" i="16"/>
  <c r="G123" i="16"/>
  <c r="G182" i="16"/>
  <c r="G31" i="16"/>
  <c r="G88" i="16"/>
  <c r="G126" i="16"/>
  <c r="G159" i="16"/>
  <c r="K5" i="10"/>
  <c r="K6" i="10"/>
  <c r="K7" i="10"/>
  <c r="K8" i="10"/>
  <c r="K9" i="10"/>
  <c r="K10" i="10"/>
  <c r="K11" i="10"/>
  <c r="K12" i="10"/>
  <c r="K13" i="10"/>
  <c r="K14" i="10"/>
  <c r="K15" i="10"/>
  <c r="K16" i="10"/>
  <c r="K17" i="10"/>
  <c r="K3" i="10"/>
  <c r="K2" i="10"/>
  <c r="G21" i="10"/>
  <c r="E21" i="10"/>
  <c r="D21" i="10"/>
  <c r="G20" i="10"/>
  <c r="F20" i="10"/>
  <c r="I20" i="10" s="1"/>
  <c r="E20" i="10"/>
  <c r="D20" i="10"/>
  <c r="C20" i="10"/>
  <c r="H19" i="10"/>
  <c r="G19" i="10"/>
  <c r="F19" i="10"/>
  <c r="I19" i="10" s="1"/>
  <c r="E19" i="10"/>
  <c r="D19" i="10"/>
  <c r="I17" i="10"/>
  <c r="I16" i="10"/>
  <c r="J15" i="10"/>
  <c r="I15" i="10"/>
  <c r="I14" i="10"/>
  <c r="J13" i="10"/>
  <c r="I13" i="10"/>
  <c r="J12" i="10"/>
  <c r="I12" i="10"/>
  <c r="J11" i="10"/>
  <c r="I11" i="10"/>
  <c r="J10" i="10"/>
  <c r="I10" i="10"/>
  <c r="J9" i="10"/>
  <c r="I9" i="10"/>
  <c r="I8" i="10"/>
  <c r="I7" i="10"/>
  <c r="I6" i="10"/>
  <c r="I5" i="10"/>
  <c r="I4" i="10"/>
  <c r="I3" i="10"/>
  <c r="I2" i="10"/>
  <c r="K19" i="10" l="1"/>
  <c r="K20" i="10"/>
  <c r="I21" i="10"/>
  <c r="K21" i="10"/>
</calcChain>
</file>

<file path=xl/sharedStrings.xml><?xml version="1.0" encoding="utf-8"?>
<sst xmlns="http://schemas.openxmlformats.org/spreadsheetml/2006/main" count="815" uniqueCount="199">
  <si>
    <t>Shannon Grimes, Sightline Institute, May 2024</t>
  </si>
  <si>
    <t>This file contains data and analysis on federal and statewide elections in Oregon won with less than 50 percent of the vote, organized into the following sheets:</t>
  </si>
  <si>
    <r>
      <rPr>
        <b/>
        <sz val="11"/>
        <color theme="1"/>
        <rFont val="Aptos Narrow"/>
        <family val="2"/>
        <scheme val="minor"/>
      </rPr>
      <t xml:space="preserve">"Count of total races" </t>
    </r>
    <r>
      <rPr>
        <sz val="11"/>
        <color theme="1"/>
        <rFont val="Aptos Narrow"/>
        <family val="2"/>
        <scheme val="minor"/>
      </rPr>
      <t xml:space="preserve">displays manual counts of all federal and statewide elections during that time period. </t>
    </r>
  </si>
  <si>
    <t xml:space="preserve">Contested races include races with more than one candidate. </t>
  </si>
  <si>
    <t xml:space="preserve">Non-majority (plurality) winners are defined as winners whose vote total is less than the sum of all other votes in that race. </t>
  </si>
  <si>
    <t xml:space="preserve">Races with spoiler candidates are when the vote totals of all minor party candidates running exceed the margin of victory between the first and second candidates. This number differs from the count of plurality winners due to the share of Miscellaneous votes (which are primaily write-ins), which is not included in the spoiler calculation but is included in the plurality winner caluclation. </t>
  </si>
  <si>
    <r>
      <rPr>
        <b/>
        <sz val="11"/>
        <color theme="1"/>
        <rFont val="Aptos Narrow"/>
        <family val="2"/>
        <scheme val="minor"/>
      </rPr>
      <t xml:space="preserve">"Plurality winner races" </t>
    </r>
    <r>
      <rPr>
        <sz val="11"/>
        <color theme="1"/>
        <rFont val="Aptos Narrow"/>
        <family val="2"/>
        <scheme val="minor"/>
      </rPr>
      <t xml:space="preserve">displays all races with non-majority winners, including candidates, vote totals, and calculations. </t>
    </r>
  </si>
  <si>
    <t xml:space="preserve">General elections are listed first, followed by primary elections, in reverse chronological order. </t>
  </si>
  <si>
    <r>
      <rPr>
        <b/>
        <sz val="11"/>
        <color theme="1"/>
        <rFont val="Aptos Narrow"/>
        <family val="2"/>
        <scheme val="minor"/>
      </rPr>
      <t>"Statistics summary"</t>
    </r>
    <r>
      <rPr>
        <sz val="11"/>
        <color theme="1"/>
        <rFont val="Aptos Narrow"/>
        <family val="2"/>
        <scheme val="minor"/>
      </rPr>
      <t xml:space="preserve"> summarizes the statistics from "Plurality winner races" for easier viewing. </t>
    </r>
  </si>
  <si>
    <t>Source: Oregon Secretary of State</t>
  </si>
  <si>
    <t xml:space="preserve">Data was copied from election results totals for each race going back to 2010 and reformatted. </t>
  </si>
  <si>
    <t>Year</t>
  </si>
  <si>
    <t>Election</t>
  </si>
  <si>
    <t>Number of races</t>
  </si>
  <si>
    <t>Contested races</t>
  </si>
  <si>
    <t>Uncontested races</t>
  </si>
  <si>
    <t>Races with plurality winners</t>
  </si>
  <si>
    <t>Races with spoilers</t>
  </si>
  <si>
    <t>Plurality winner wins general</t>
  </si>
  <si>
    <t>% plurality winners</t>
  </si>
  <si>
    <t>% of plurality winners winning general</t>
  </si>
  <si>
    <t>% plurality races of contested races</t>
  </si>
  <si>
    <t>General</t>
  </si>
  <si>
    <t>N/A</t>
  </si>
  <si>
    <t>Primary</t>
  </si>
  <si>
    <t>Special</t>
  </si>
  <si>
    <t>Special Primary</t>
  </si>
  <si>
    <t>TOTALS</t>
  </si>
  <si>
    <t>All</t>
  </si>
  <si>
    <t>Type of Election</t>
  </si>
  <si>
    <t>Office</t>
  </si>
  <si>
    <t>Candidate Place</t>
  </si>
  <si>
    <t>Candidate</t>
  </si>
  <si>
    <t>Votes</t>
  </si>
  <si>
    <t>Percent earned by winner</t>
  </si>
  <si>
    <t>Total votes</t>
  </si>
  <si>
    <t>Margin of victory</t>
  </si>
  <si>
    <t>Minor candidate votes</t>
  </si>
  <si>
    <t>All non-winning votes</t>
  </si>
  <si>
    <t xml:space="preserve">General </t>
  </si>
  <si>
    <t>US Rep 6th District</t>
  </si>
  <si>
    <t xml:space="preserve">Salinas </t>
  </si>
  <si>
    <t>Erickson</t>
  </si>
  <si>
    <t>McFarland</t>
  </si>
  <si>
    <t xml:space="preserve">Misc. </t>
  </si>
  <si>
    <t>Misc.</t>
  </si>
  <si>
    <t>Governor</t>
  </si>
  <si>
    <t>Kotek</t>
  </si>
  <si>
    <t>Drazan</t>
  </si>
  <si>
    <t>Johnson</t>
  </si>
  <si>
    <t>Smith</t>
  </si>
  <si>
    <t>Noble</t>
  </si>
  <si>
    <t>Secretary of State</t>
  </si>
  <si>
    <t>Richardson</t>
  </si>
  <si>
    <t>Avakian</t>
  </si>
  <si>
    <t>Wells</t>
  </si>
  <si>
    <t>Zundel</t>
  </si>
  <si>
    <t>Durbin</t>
  </si>
  <si>
    <t>Marsh</t>
  </si>
  <si>
    <t>State Treasurer</t>
  </si>
  <si>
    <t>Read</t>
  </si>
  <si>
    <t>Gudman</t>
  </si>
  <si>
    <t>Telfer</t>
  </si>
  <si>
    <t>Henry</t>
  </si>
  <si>
    <t>Kitzhaber</t>
  </si>
  <si>
    <t>Levin</t>
  </si>
  <si>
    <t>Grad</t>
  </si>
  <si>
    <t>Auer</t>
  </si>
  <si>
    <t>Dudley</t>
  </si>
  <si>
    <t>Kord</t>
  </si>
  <si>
    <t>Wagner</t>
  </si>
  <si>
    <t>Republican Primary</t>
  </si>
  <si>
    <t>US Senator</t>
  </si>
  <si>
    <t>Perkins</t>
  </si>
  <si>
    <t>Harbick</t>
  </si>
  <si>
    <t>Palmer</t>
  </si>
  <si>
    <t>Beebe</t>
  </si>
  <si>
    <t>Christensen</t>
  </si>
  <si>
    <t>Fleming</t>
  </si>
  <si>
    <t>Taher</t>
  </si>
  <si>
    <t>US Rep 5th District</t>
  </si>
  <si>
    <t>*Chavez-DeRemer</t>
  </si>
  <si>
    <t>Crumpacker</t>
  </si>
  <si>
    <t>Di Paola</t>
  </si>
  <si>
    <t>Roses</t>
  </si>
  <si>
    <t>Oatman</t>
  </si>
  <si>
    <t>Democrat Primary</t>
  </si>
  <si>
    <t>*Salinas</t>
  </si>
  <si>
    <t>Flynn</t>
  </si>
  <si>
    <t>Reynolds</t>
  </si>
  <si>
    <t>West</t>
  </si>
  <si>
    <t>Harder</t>
  </si>
  <si>
    <t>Alonso Leon</t>
  </si>
  <si>
    <t>Barajas</t>
  </si>
  <si>
    <t>Goodwin</t>
  </si>
  <si>
    <t>Ryan Courser</t>
  </si>
  <si>
    <t>Plowhead</t>
  </si>
  <si>
    <t>Bunn</t>
  </si>
  <si>
    <t>Russ</t>
  </si>
  <si>
    <t>Sandvig</t>
  </si>
  <si>
    <t>Tiernan</t>
  </si>
  <si>
    <t>Pulliam</t>
  </si>
  <si>
    <t>Barton</t>
  </si>
  <si>
    <t>Pierce</t>
  </si>
  <si>
    <t>Thielman</t>
  </si>
  <si>
    <t>McQuisten</t>
  </si>
  <si>
    <t>Sizemore</t>
  </si>
  <si>
    <t>Gomez</t>
  </si>
  <si>
    <t>McCloud</t>
  </si>
  <si>
    <t>Hess</t>
  </si>
  <si>
    <t>Boice</t>
  </si>
  <si>
    <t>Merritt</t>
  </si>
  <si>
    <t>Baldwin</t>
  </si>
  <si>
    <t>Burch</t>
  </si>
  <si>
    <t>Presco</t>
  </si>
  <si>
    <t>Strek (Stregoi)</t>
  </si>
  <si>
    <t>Romero Jr</t>
  </si>
  <si>
    <t>Schwartz</t>
  </si>
  <si>
    <t>Verbeek</t>
  </si>
  <si>
    <t>US Rep 2nd District</t>
  </si>
  <si>
    <t>Spenser</t>
  </si>
  <si>
    <t>Heuertz</t>
  </si>
  <si>
    <t>Vaughn</t>
  </si>
  <si>
    <t>Howard</t>
  </si>
  <si>
    <t>Holm</t>
  </si>
  <si>
    <t>*Bentz</t>
  </si>
  <si>
    <t>Buehler</t>
  </si>
  <si>
    <t>Atkinson</t>
  </si>
  <si>
    <t>Fager</t>
  </si>
  <si>
    <t>Livingston</t>
  </si>
  <si>
    <t>Roberts</t>
  </si>
  <si>
    <t>Campbell</t>
  </si>
  <si>
    <t>Carey</t>
  </si>
  <si>
    <t>Medenbach</t>
  </si>
  <si>
    <t>*Fagan</t>
  </si>
  <si>
    <t>Hass</t>
  </si>
  <si>
    <t>McLeod-Skinner</t>
  </si>
  <si>
    <t>McLeod_x0002_Skinner</t>
  </si>
  <si>
    <t>Neahring</t>
  </si>
  <si>
    <t>Crary</t>
  </si>
  <si>
    <t>White</t>
  </si>
  <si>
    <t>Mason</t>
  </si>
  <si>
    <t>Burnette</t>
  </si>
  <si>
    <t>Byrne</t>
  </si>
  <si>
    <t>Independent Primary</t>
  </si>
  <si>
    <t>US Rep 3rd District</t>
  </si>
  <si>
    <t>Koller</t>
  </si>
  <si>
    <t>Walker</t>
  </si>
  <si>
    <t xml:space="preserve">Republican Primary </t>
  </si>
  <si>
    <t>US Rep 4th District</t>
  </si>
  <si>
    <t>Robinson</t>
  </si>
  <si>
    <t>Polen</t>
  </si>
  <si>
    <t>Strek</t>
  </si>
  <si>
    <t>Starnes</t>
  </si>
  <si>
    <t>Allen</t>
  </si>
  <si>
    <t>Pistoresi</t>
  </si>
  <si>
    <t>Carpenter</t>
  </si>
  <si>
    <t>Wooldridge</t>
  </si>
  <si>
    <t>Cuff</t>
  </si>
  <si>
    <t>Stauffer</t>
  </si>
  <si>
    <t>Edwards III</t>
  </si>
  <si>
    <t>Bohach</t>
  </si>
  <si>
    <t>Hyland</t>
  </si>
  <si>
    <t>Tacy</t>
  </si>
  <si>
    <t>Sandnes</t>
  </si>
  <si>
    <t>Callahan</t>
  </si>
  <si>
    <t>Stewart</t>
  </si>
  <si>
    <t>Laschober</t>
  </si>
  <si>
    <t>US Rep 1st District</t>
  </si>
  <si>
    <t>Heinrich</t>
  </si>
  <si>
    <t>Morgan</t>
  </si>
  <si>
    <t>Burgess</t>
  </si>
  <si>
    <t>Thomason</t>
  </si>
  <si>
    <t>Barney</t>
  </si>
  <si>
    <t>Alley</t>
  </si>
  <si>
    <t>Niemeyer</t>
  </si>
  <si>
    <t>Forthan</t>
  </si>
  <si>
    <t>Hoyle</t>
  </si>
  <si>
    <t>Devlin</t>
  </si>
  <si>
    <t>Wehby</t>
  </si>
  <si>
    <t>Conger</t>
  </si>
  <si>
    <t>Crawley</t>
  </si>
  <si>
    <t>Yates</t>
  </si>
  <si>
    <t>Huffman</t>
  </si>
  <si>
    <t>Later</t>
  </si>
  <si>
    <t>Dinkel</t>
  </si>
  <si>
    <t>Stutzman</t>
  </si>
  <si>
    <t>Waldron</t>
  </si>
  <si>
    <t>Parker</t>
  </si>
  <si>
    <t>Woodland</t>
  </si>
  <si>
    <t>Cornilles</t>
  </si>
  <si>
    <t>Keller</t>
  </si>
  <si>
    <t>Kuzmanich</t>
  </si>
  <si>
    <t>Brodhead</t>
  </si>
  <si>
    <t>Lim</t>
  </si>
  <si>
    <t>Curtright</t>
  </si>
  <si>
    <t>Watkins</t>
  </si>
  <si>
    <t>Colvin</t>
  </si>
  <si>
    <t>Karr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</si>
</sst>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font>
      <sz val="11"/>
      <color theme="1"/>
      <name val="Aptos Narrow"/>
      <family val="2"/>
      <scheme val="minor"/>
    </font>
    <font>
      <b/>
      <sz val="11"/>
      <color theme="1"/>
      <name val="Aptos Narrow"/>
      <family val="2"/>
      <scheme val="minor"/>
    </font>
    <font>
      <sz val="11"/>
      <color theme="1"/>
      <name val="Aptos Narrow"/>
      <family val="2"/>
      <scheme val="minor"/>
    </font>
    <font>
      <u/>
      <sz val="11"/>
      <color theme="10"/>
      <name val="Aptos Narrow"/>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6">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top style="thin">
        <color indexed="64"/>
      </top>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30">
    <xf numFmtId="0" fontId="0" fillId="0" borderId="0" xfId="0"/>
    <xf numFmtId="0" fontId="1" fillId="0" borderId="0" xfId="0" applyFont="1"/>
    <xf numFmtId="164" fontId="0" fillId="0" borderId="0" xfId="1" applyNumberFormat="1" applyFont="1"/>
    <xf numFmtId="0" fontId="0" fillId="2" borderId="1" xfId="0" applyFill="1" applyBorder="1" applyAlignment="1">
      <alignment horizontal="left" vertical="center"/>
    </xf>
    <xf numFmtId="0" fontId="0" fillId="2" borderId="1" xfId="0" applyFill="1" applyBorder="1"/>
    <xf numFmtId="3" fontId="0" fillId="2" borderId="1" xfId="0" applyNumberFormat="1" applyFill="1" applyBorder="1"/>
    <xf numFmtId="0" fontId="0" fillId="0" borderId="1" xfId="0" applyBorder="1"/>
    <xf numFmtId="3" fontId="0" fillId="0" borderId="1" xfId="0" applyNumberFormat="1" applyBorder="1"/>
    <xf numFmtId="0" fontId="0" fillId="2" borderId="2" xfId="0" applyFill="1" applyBorder="1"/>
    <xf numFmtId="0" fontId="0" fillId="2" borderId="3" xfId="0" applyFill="1" applyBorder="1"/>
    <xf numFmtId="0" fontId="1" fillId="0" borderId="0" xfId="0" applyFont="1" applyAlignment="1">
      <alignment wrapText="1"/>
    </xf>
    <xf numFmtId="0" fontId="3" fillId="0" borderId="0" xfId="2"/>
    <xf numFmtId="0" fontId="0" fillId="2" borderId="1" xfId="0" applyFill="1" applyBorder="1" applyAlignment="1">
      <alignment vertical="center"/>
    </xf>
    <xf numFmtId="0" fontId="0" fillId="0" borderId="1" xfId="0" applyBorder="1" applyAlignment="1">
      <alignment vertical="center"/>
    </xf>
    <xf numFmtId="0" fontId="0" fillId="3" borderId="1" xfId="0" applyFill="1" applyBorder="1" applyAlignment="1">
      <alignment vertical="center"/>
    </xf>
    <xf numFmtId="0" fontId="0" fillId="3" borderId="1" xfId="0" applyFill="1" applyBorder="1" applyAlignment="1">
      <alignment horizontal="left" vertical="center"/>
    </xf>
    <xf numFmtId="0" fontId="0" fillId="3" borderId="1" xfId="0" applyFill="1" applyBorder="1"/>
    <xf numFmtId="0" fontId="0" fillId="3" borderId="1" xfId="0" applyFill="1" applyBorder="1" applyAlignment="1">
      <alignment horizontal="right" vertical="center"/>
    </xf>
    <xf numFmtId="0" fontId="0" fillId="2" borderId="1" xfId="0" applyFill="1" applyBorder="1" applyAlignment="1">
      <alignment horizontal="right" vertical="center"/>
    </xf>
    <xf numFmtId="10" fontId="0" fillId="2" borderId="1" xfId="1" applyNumberFormat="1" applyFont="1" applyFill="1" applyBorder="1"/>
    <xf numFmtId="10" fontId="0" fillId="3" borderId="1" xfId="1" applyNumberFormat="1" applyFont="1" applyFill="1" applyBorder="1"/>
    <xf numFmtId="3" fontId="0" fillId="3" borderId="1" xfId="0" applyNumberFormat="1" applyFill="1" applyBorder="1"/>
    <xf numFmtId="0" fontId="1" fillId="0" borderId="1" xfId="0" applyFont="1" applyBorder="1" applyAlignment="1">
      <alignment wrapText="1"/>
    </xf>
    <xf numFmtId="0" fontId="1" fillId="0" borderId="2" xfId="0" applyFont="1" applyBorder="1" applyAlignment="1">
      <alignment vertical="center" wrapText="1"/>
    </xf>
    <xf numFmtId="0" fontId="1" fillId="0" borderId="4" xfId="0" applyFont="1" applyBorder="1" applyAlignment="1">
      <alignment vertical="center" wrapText="1"/>
    </xf>
    <xf numFmtId="164" fontId="1" fillId="0" borderId="0" xfId="1" applyNumberFormat="1" applyFont="1"/>
    <xf numFmtId="0" fontId="1" fillId="0" borderId="5" xfId="0" applyFont="1" applyBorder="1"/>
    <xf numFmtId="164" fontId="1" fillId="0" borderId="5" xfId="1" applyNumberFormat="1" applyFont="1" applyBorder="1"/>
    <xf numFmtId="0" fontId="0" fillId="0" borderId="5" xfId="0" applyBorder="1"/>
    <xf numFmtId="0" fontId="0" fillId="0" borderId="0" xfId="0"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os.oregon.gov/elections/Pages/electionhisto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0C2FF-2C2F-4440-A081-EDC332FE1689}">
  <dimension ref="A1:B13"/>
  <sheetViews>
    <sheetView workbookViewId="0">
      <selection activeCell="B17" sqref="B17"/>
    </sheetView>
  </sheetViews>
  <sheetFormatPr defaultRowHeight="15"/>
  <cols>
    <col min="1" max="1" width="11.85546875" customWidth="1"/>
    <col min="2" max="2" width="73.42578125" style="29" customWidth="1"/>
  </cols>
  <sheetData>
    <row r="1" spans="1:2">
      <c r="A1" t="s">
        <v>0</v>
      </c>
    </row>
    <row r="3" spans="1:2">
      <c r="A3" t="s">
        <v>1</v>
      </c>
    </row>
    <row r="4" spans="1:2">
      <c r="A4" t="s">
        <v>2</v>
      </c>
    </row>
    <row r="5" spans="1:2">
      <c r="B5" s="29" t="s">
        <v>3</v>
      </c>
    </row>
    <row r="6" spans="1:2" ht="30">
      <c r="B6" s="29" t="s">
        <v>4</v>
      </c>
    </row>
    <row r="7" spans="1:2" ht="90">
      <c r="B7" s="29" t="s">
        <v>5</v>
      </c>
    </row>
    <row r="8" spans="1:2">
      <c r="A8" t="s">
        <v>6</v>
      </c>
    </row>
    <row r="9" spans="1:2" ht="30">
      <c r="B9" s="29" t="s">
        <v>7</v>
      </c>
    </row>
    <row r="10" spans="1:2">
      <c r="A10" t="s">
        <v>8</v>
      </c>
    </row>
    <row r="12" spans="1:2">
      <c r="A12" s="11" t="s">
        <v>9</v>
      </c>
    </row>
    <row r="13" spans="1:2">
      <c r="A13" t="s">
        <v>10</v>
      </c>
    </row>
  </sheetData>
  <hyperlinks>
    <hyperlink ref="A12" r:id="rId1" xr:uid="{C90B6424-E194-4ACF-B852-BEE7D96FF6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FD26F-27E5-41FE-A6B1-0338993DE721}">
  <dimension ref="A1:K21"/>
  <sheetViews>
    <sheetView tabSelected="1" workbookViewId="0">
      <selection activeCell="C22" sqref="C22"/>
    </sheetView>
  </sheetViews>
  <sheetFormatPr defaultRowHeight="15"/>
  <cols>
    <col min="2" max="2" width="28.85546875" bestFit="1" customWidth="1"/>
    <col min="3" max="4" width="11.7109375" customWidth="1"/>
    <col min="5" max="5" width="13.140625" customWidth="1"/>
    <col min="6" max="6" width="14" customWidth="1"/>
    <col min="7" max="7" width="13.85546875" customWidth="1"/>
    <col min="8" max="8" width="15.140625" customWidth="1"/>
    <col min="10" max="10" width="12.42578125" customWidth="1"/>
    <col min="11" max="11" width="13" customWidth="1"/>
  </cols>
  <sheetData>
    <row r="1" spans="1:11" s="10" customFormat="1" ht="75">
      <c r="A1" s="10" t="s">
        <v>11</v>
      </c>
      <c r="B1" s="10" t="s">
        <v>12</v>
      </c>
      <c r="C1" s="10" t="s">
        <v>13</v>
      </c>
      <c r="D1" s="10" t="s">
        <v>14</v>
      </c>
      <c r="E1" s="10" t="s">
        <v>15</v>
      </c>
      <c r="F1" s="10" t="s">
        <v>16</v>
      </c>
      <c r="G1" s="10" t="s">
        <v>17</v>
      </c>
      <c r="H1" s="10" t="s">
        <v>18</v>
      </c>
      <c r="I1" s="10" t="s">
        <v>19</v>
      </c>
      <c r="J1" s="10" t="s">
        <v>20</v>
      </c>
      <c r="K1" s="10" t="s">
        <v>21</v>
      </c>
    </row>
    <row r="2" spans="1:11">
      <c r="A2">
        <v>2022</v>
      </c>
      <c r="B2" t="s">
        <v>22</v>
      </c>
      <c r="C2">
        <v>8</v>
      </c>
      <c r="D2">
        <v>8</v>
      </c>
      <c r="E2">
        <v>0</v>
      </c>
      <c r="F2">
        <v>2</v>
      </c>
      <c r="G2">
        <v>1</v>
      </c>
      <c r="H2" t="s">
        <v>23</v>
      </c>
      <c r="I2" s="2">
        <f t="shared" ref="I2:I17" si="0">F2/C2</f>
        <v>0.25</v>
      </c>
      <c r="J2" t="s">
        <v>23</v>
      </c>
      <c r="K2" s="2">
        <f>F2/D2</f>
        <v>0.25</v>
      </c>
    </row>
    <row r="3" spans="1:11">
      <c r="A3">
        <v>2020</v>
      </c>
      <c r="B3" t="s">
        <v>22</v>
      </c>
      <c r="C3">
        <v>10</v>
      </c>
      <c r="D3">
        <v>10</v>
      </c>
      <c r="E3">
        <v>0</v>
      </c>
      <c r="F3">
        <v>0</v>
      </c>
      <c r="G3">
        <v>0</v>
      </c>
      <c r="H3" t="s">
        <v>23</v>
      </c>
      <c r="I3" s="2">
        <f t="shared" si="0"/>
        <v>0</v>
      </c>
      <c r="J3" t="s">
        <v>23</v>
      </c>
      <c r="K3" s="2">
        <f t="shared" ref="K3:K17" si="1">F3/D3</f>
        <v>0</v>
      </c>
    </row>
    <row r="4" spans="1:11">
      <c r="A4">
        <v>2018</v>
      </c>
      <c r="B4" t="s">
        <v>22</v>
      </c>
      <c r="C4">
        <v>6</v>
      </c>
      <c r="D4">
        <v>6</v>
      </c>
      <c r="E4">
        <v>0</v>
      </c>
      <c r="F4">
        <v>0</v>
      </c>
      <c r="G4">
        <v>0</v>
      </c>
      <c r="H4" t="s">
        <v>23</v>
      </c>
      <c r="I4" s="2">
        <f t="shared" si="0"/>
        <v>0</v>
      </c>
      <c r="J4" t="s">
        <v>23</v>
      </c>
      <c r="K4" s="2">
        <f>F4/D4</f>
        <v>0</v>
      </c>
    </row>
    <row r="5" spans="1:11">
      <c r="A5">
        <v>2016</v>
      </c>
      <c r="B5" t="s">
        <v>22</v>
      </c>
      <c r="C5">
        <v>11</v>
      </c>
      <c r="D5">
        <v>11</v>
      </c>
      <c r="E5">
        <v>0</v>
      </c>
      <c r="F5">
        <v>2</v>
      </c>
      <c r="G5">
        <v>2</v>
      </c>
      <c r="H5" t="s">
        <v>23</v>
      </c>
      <c r="I5" s="2">
        <f t="shared" si="0"/>
        <v>0.18181818181818182</v>
      </c>
      <c r="J5" t="s">
        <v>23</v>
      </c>
      <c r="K5" s="2">
        <f t="shared" si="1"/>
        <v>0.18181818181818182</v>
      </c>
    </row>
    <row r="6" spans="1:11">
      <c r="A6">
        <v>2014</v>
      </c>
      <c r="B6" t="s">
        <v>22</v>
      </c>
      <c r="C6">
        <v>7</v>
      </c>
      <c r="D6">
        <v>7</v>
      </c>
      <c r="E6">
        <v>0</v>
      </c>
      <c r="F6">
        <v>1</v>
      </c>
      <c r="G6">
        <v>0</v>
      </c>
      <c r="H6" t="s">
        <v>23</v>
      </c>
      <c r="I6" s="2">
        <f t="shared" si="0"/>
        <v>0.14285714285714285</v>
      </c>
      <c r="J6" t="s">
        <v>23</v>
      </c>
      <c r="K6" s="2">
        <f t="shared" si="1"/>
        <v>0.14285714285714285</v>
      </c>
    </row>
    <row r="7" spans="1:11">
      <c r="A7">
        <v>2012</v>
      </c>
      <c r="B7" t="s">
        <v>22</v>
      </c>
      <c r="C7">
        <v>9</v>
      </c>
      <c r="D7">
        <v>9</v>
      </c>
      <c r="E7">
        <v>0</v>
      </c>
      <c r="F7">
        <v>0</v>
      </c>
      <c r="G7">
        <v>0</v>
      </c>
      <c r="H7" t="s">
        <v>23</v>
      </c>
      <c r="I7" s="2">
        <f t="shared" si="0"/>
        <v>0</v>
      </c>
      <c r="J7" t="s">
        <v>23</v>
      </c>
      <c r="K7" s="2">
        <f t="shared" si="1"/>
        <v>0</v>
      </c>
    </row>
    <row r="8" spans="1:11">
      <c r="A8">
        <v>2010</v>
      </c>
      <c r="B8" t="s">
        <v>22</v>
      </c>
      <c r="C8">
        <v>8</v>
      </c>
      <c r="D8">
        <v>8</v>
      </c>
      <c r="E8">
        <v>0</v>
      </c>
      <c r="F8">
        <v>1</v>
      </c>
      <c r="G8">
        <v>1</v>
      </c>
      <c r="H8" t="s">
        <v>23</v>
      </c>
      <c r="I8" s="2">
        <f t="shared" si="0"/>
        <v>0.125</v>
      </c>
      <c r="J8" t="s">
        <v>23</v>
      </c>
      <c r="K8" s="2">
        <f t="shared" si="1"/>
        <v>0.125</v>
      </c>
    </row>
    <row r="9" spans="1:11">
      <c r="A9">
        <v>2022</v>
      </c>
      <c r="B9" t="s">
        <v>24</v>
      </c>
      <c r="C9">
        <v>16</v>
      </c>
      <c r="D9">
        <v>14</v>
      </c>
      <c r="E9">
        <v>2</v>
      </c>
      <c r="F9">
        <v>5</v>
      </c>
      <c r="G9">
        <v>5</v>
      </c>
      <c r="H9">
        <v>2</v>
      </c>
      <c r="I9" s="2">
        <f t="shared" si="0"/>
        <v>0.3125</v>
      </c>
      <c r="J9" s="2">
        <f>H9/F9</f>
        <v>0.4</v>
      </c>
      <c r="K9" s="2">
        <f t="shared" si="1"/>
        <v>0.35714285714285715</v>
      </c>
    </row>
    <row r="10" spans="1:11">
      <c r="A10">
        <v>2020</v>
      </c>
      <c r="B10" t="s">
        <v>24</v>
      </c>
      <c r="C10">
        <v>21</v>
      </c>
      <c r="D10">
        <v>15</v>
      </c>
      <c r="E10">
        <v>6</v>
      </c>
      <c r="F10">
        <v>4</v>
      </c>
      <c r="G10">
        <v>4</v>
      </c>
      <c r="H10">
        <v>2</v>
      </c>
      <c r="I10" s="2">
        <f t="shared" si="0"/>
        <v>0.19047619047619047</v>
      </c>
      <c r="J10" s="2">
        <f t="shared" ref="J10:J15" si="2">H10/F10</f>
        <v>0.5</v>
      </c>
      <c r="K10" s="2">
        <f t="shared" si="1"/>
        <v>0.26666666666666666</v>
      </c>
    </row>
    <row r="11" spans="1:11">
      <c r="A11">
        <v>2018</v>
      </c>
      <c r="B11" t="s">
        <v>24</v>
      </c>
      <c r="C11">
        <v>18</v>
      </c>
      <c r="D11">
        <v>13</v>
      </c>
      <c r="E11">
        <v>5</v>
      </c>
      <c r="F11">
        <v>5</v>
      </c>
      <c r="G11">
        <v>3</v>
      </c>
      <c r="H11">
        <v>0</v>
      </c>
      <c r="I11" s="2">
        <f t="shared" si="0"/>
        <v>0.27777777777777779</v>
      </c>
      <c r="J11" s="2">
        <f t="shared" si="2"/>
        <v>0</v>
      </c>
      <c r="K11" s="2">
        <f t="shared" si="1"/>
        <v>0.38461538461538464</v>
      </c>
    </row>
    <row r="12" spans="1:11">
      <c r="A12">
        <v>2016</v>
      </c>
      <c r="B12" t="s">
        <v>24</v>
      </c>
      <c r="C12">
        <v>33</v>
      </c>
      <c r="D12">
        <v>17</v>
      </c>
      <c r="E12">
        <v>16</v>
      </c>
      <c r="F12">
        <v>6</v>
      </c>
      <c r="G12">
        <v>4</v>
      </c>
      <c r="H12">
        <v>0</v>
      </c>
      <c r="I12" s="2">
        <f t="shared" si="0"/>
        <v>0.18181818181818182</v>
      </c>
      <c r="J12" s="2">
        <f t="shared" si="2"/>
        <v>0</v>
      </c>
      <c r="K12" s="2">
        <f t="shared" si="1"/>
        <v>0.35294117647058826</v>
      </c>
    </row>
    <row r="13" spans="1:11">
      <c r="A13">
        <v>2014</v>
      </c>
      <c r="B13" t="s">
        <v>24</v>
      </c>
      <c r="C13">
        <v>14</v>
      </c>
      <c r="D13">
        <v>9</v>
      </c>
      <c r="E13">
        <v>5</v>
      </c>
      <c r="F13">
        <v>2</v>
      </c>
      <c r="G13">
        <v>1</v>
      </c>
      <c r="H13">
        <v>0</v>
      </c>
      <c r="I13" s="2">
        <f t="shared" si="0"/>
        <v>0.14285714285714285</v>
      </c>
      <c r="J13" s="2">
        <f t="shared" si="2"/>
        <v>0</v>
      </c>
      <c r="K13" s="2">
        <f t="shared" si="1"/>
        <v>0.22222222222222221</v>
      </c>
    </row>
    <row r="14" spans="1:11">
      <c r="A14">
        <v>2012</v>
      </c>
      <c r="B14" t="s">
        <v>24</v>
      </c>
      <c r="C14">
        <v>18</v>
      </c>
      <c r="D14">
        <v>8</v>
      </c>
      <c r="E14">
        <v>10</v>
      </c>
      <c r="F14">
        <v>0</v>
      </c>
      <c r="G14">
        <v>0</v>
      </c>
      <c r="H14">
        <v>0</v>
      </c>
      <c r="I14" s="2">
        <f t="shared" si="0"/>
        <v>0</v>
      </c>
      <c r="J14" s="2">
        <v>0</v>
      </c>
      <c r="K14" s="2">
        <f t="shared" si="1"/>
        <v>0</v>
      </c>
    </row>
    <row r="15" spans="1:11">
      <c r="A15">
        <v>2010</v>
      </c>
      <c r="B15" t="s">
        <v>24</v>
      </c>
      <c r="C15">
        <v>16</v>
      </c>
      <c r="D15">
        <v>10</v>
      </c>
      <c r="E15">
        <v>6</v>
      </c>
      <c r="F15">
        <v>3</v>
      </c>
      <c r="G15">
        <v>3</v>
      </c>
      <c r="H15">
        <v>0</v>
      </c>
      <c r="I15" s="2">
        <f t="shared" si="0"/>
        <v>0.1875</v>
      </c>
      <c r="J15" s="2">
        <f t="shared" si="2"/>
        <v>0</v>
      </c>
      <c r="K15" s="2">
        <f t="shared" si="1"/>
        <v>0.3</v>
      </c>
    </row>
    <row r="16" spans="1:11">
      <c r="A16">
        <v>2012</v>
      </c>
      <c r="B16" t="s">
        <v>25</v>
      </c>
      <c r="C16">
        <v>1</v>
      </c>
      <c r="D16">
        <v>1</v>
      </c>
      <c r="E16">
        <v>0</v>
      </c>
      <c r="F16">
        <v>0</v>
      </c>
      <c r="G16">
        <v>0</v>
      </c>
      <c r="H16" t="s">
        <v>23</v>
      </c>
      <c r="I16" s="2">
        <f t="shared" si="0"/>
        <v>0</v>
      </c>
      <c r="J16" t="s">
        <v>23</v>
      </c>
      <c r="K16" s="2">
        <f t="shared" si="1"/>
        <v>0</v>
      </c>
    </row>
    <row r="17" spans="1:11">
      <c r="A17">
        <v>2011</v>
      </c>
      <c r="B17" t="s">
        <v>26</v>
      </c>
      <c r="C17">
        <v>2</v>
      </c>
      <c r="D17">
        <v>2</v>
      </c>
      <c r="E17">
        <v>0</v>
      </c>
      <c r="F17">
        <v>0</v>
      </c>
      <c r="G17">
        <v>0</v>
      </c>
      <c r="H17">
        <v>0</v>
      </c>
      <c r="I17" s="2">
        <f t="shared" si="0"/>
        <v>0</v>
      </c>
      <c r="K17" s="2">
        <f t="shared" si="1"/>
        <v>0</v>
      </c>
    </row>
    <row r="18" spans="1:11">
      <c r="I18" s="2"/>
      <c r="K18" s="2"/>
    </row>
    <row r="19" spans="1:11" s="28" customFormat="1">
      <c r="A19" s="26" t="s">
        <v>27</v>
      </c>
      <c r="B19" s="26" t="s">
        <v>28</v>
      </c>
      <c r="C19" s="26">
        <f>SUM(C2:C17)</f>
        <v>198</v>
      </c>
      <c r="D19" s="26">
        <f t="shared" ref="D19:H19" si="3">SUM(D2:D17)</f>
        <v>148</v>
      </c>
      <c r="E19" s="26">
        <f t="shared" si="3"/>
        <v>50</v>
      </c>
      <c r="F19" s="26">
        <f t="shared" si="3"/>
        <v>31</v>
      </c>
      <c r="G19" s="26">
        <f t="shared" si="3"/>
        <v>24</v>
      </c>
      <c r="H19" s="26">
        <f t="shared" si="3"/>
        <v>4</v>
      </c>
      <c r="I19" s="27">
        <f>F19/C19</f>
        <v>0.15656565656565657</v>
      </c>
      <c r="J19" s="27" t="s">
        <v>23</v>
      </c>
      <c r="K19" s="27">
        <f>F19/D19</f>
        <v>0.20945945945945946</v>
      </c>
    </row>
    <row r="20" spans="1:11">
      <c r="A20" s="1"/>
      <c r="B20" s="1" t="s">
        <v>22</v>
      </c>
      <c r="C20" s="1">
        <f>SUMIF($B$2:$B$17,$B20,C$2:C$17)</f>
        <v>59</v>
      </c>
      <c r="D20" s="1">
        <f t="shared" ref="D20:H21" si="4">SUMIF($B$2:$B$17,$B20,D$2:D$17)</f>
        <v>59</v>
      </c>
      <c r="E20" s="1">
        <f t="shared" si="4"/>
        <v>0</v>
      </c>
      <c r="F20" s="1">
        <f t="shared" si="4"/>
        <v>6</v>
      </c>
      <c r="G20" s="1">
        <f t="shared" si="4"/>
        <v>4</v>
      </c>
      <c r="H20" s="1" t="s">
        <v>23</v>
      </c>
      <c r="I20" s="25">
        <f>F20/C20</f>
        <v>0.10169491525423729</v>
      </c>
      <c r="J20" s="25" t="s">
        <v>23</v>
      </c>
      <c r="K20" s="25">
        <f t="shared" ref="K20:K21" si="5">F20/D20</f>
        <v>0.10169491525423729</v>
      </c>
    </row>
    <row r="21" spans="1:11">
      <c r="A21" s="1"/>
      <c r="B21" s="1" t="s">
        <v>24</v>
      </c>
      <c r="C21" s="1">
        <f>SUMIF($B$2:$B$17,$B21,C$2:C$17)</f>
        <v>136</v>
      </c>
      <c r="D21" s="1">
        <f t="shared" si="4"/>
        <v>86</v>
      </c>
      <c r="E21" s="1">
        <f t="shared" si="4"/>
        <v>50</v>
      </c>
      <c r="F21" s="1">
        <f>SUMIF($B$2:$B$17,$B21,F$2:F$17)</f>
        <v>25</v>
      </c>
      <c r="G21" s="1">
        <f t="shared" si="4"/>
        <v>20</v>
      </c>
      <c r="H21" s="1">
        <f>SUMIF($B$2:$B$17,$B21,H$2:H$17)</f>
        <v>4</v>
      </c>
      <c r="I21" s="25">
        <f>F21/C21</f>
        <v>0.18382352941176472</v>
      </c>
      <c r="J21" s="25">
        <f>H21/F21</f>
        <v>0.16</v>
      </c>
      <c r="K21" s="25">
        <f t="shared" si="5"/>
        <v>0.29069767441860467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3F52D-6718-4911-B900-6C1DD66EFC52}">
  <dimension ref="A1:L204"/>
  <sheetViews>
    <sheetView zoomScaleNormal="100" workbookViewId="0">
      <pane ySplit="1" topLeftCell="A2" activePane="bottomLeft" state="frozen"/>
      <selection pane="bottomLeft" activeCell="L4" sqref="L4"/>
    </sheetView>
  </sheetViews>
  <sheetFormatPr defaultRowHeight="15"/>
  <cols>
    <col min="1" max="1" width="9.140625" style="6"/>
    <col min="2" max="2" width="19.5703125" style="6" bestFit="1" customWidth="1"/>
    <col min="3" max="3" width="17.7109375" style="6" bestFit="1" customWidth="1"/>
    <col min="4" max="4" width="17.85546875" style="6" customWidth="1"/>
    <col min="5" max="5" width="16.85546875" style="6" bestFit="1" customWidth="1"/>
    <col min="6" max="6" width="13.140625" style="6" customWidth="1"/>
    <col min="7" max="7" width="15.85546875" style="6" customWidth="1"/>
    <col min="8" max="8" width="12.5703125" style="6" customWidth="1"/>
    <col min="9" max="9" width="0" hidden="1" customWidth="1"/>
    <col min="10" max="10" width="13.7109375" style="6" customWidth="1"/>
    <col min="11" max="11" width="15.85546875" style="6" customWidth="1"/>
    <col min="12" max="12" width="13.7109375" style="6" customWidth="1"/>
    <col min="13" max="16384" width="9.140625" style="6"/>
  </cols>
  <sheetData>
    <row r="1" spans="1:12" s="22" customFormat="1" ht="30">
      <c r="A1" s="22" t="s">
        <v>11</v>
      </c>
      <c r="B1" s="22" t="s">
        <v>29</v>
      </c>
      <c r="C1" s="22" t="s">
        <v>30</v>
      </c>
      <c r="D1" s="22" t="s">
        <v>31</v>
      </c>
      <c r="E1" s="22" t="s">
        <v>32</v>
      </c>
      <c r="F1" s="22" t="s">
        <v>33</v>
      </c>
      <c r="G1" s="24" t="s">
        <v>34</v>
      </c>
      <c r="H1" s="23" t="s">
        <v>35</v>
      </c>
      <c r="J1" s="24" t="s">
        <v>36</v>
      </c>
      <c r="K1" s="24" t="s">
        <v>37</v>
      </c>
      <c r="L1" s="24" t="s">
        <v>38</v>
      </c>
    </row>
    <row r="2" spans="1:12" s="4" customFormat="1">
      <c r="A2" s="12">
        <v>2022</v>
      </c>
      <c r="B2" s="12" t="s">
        <v>39</v>
      </c>
      <c r="C2" s="12" t="s">
        <v>40</v>
      </c>
      <c r="D2" s="12">
        <v>1</v>
      </c>
      <c r="E2" s="4" t="s">
        <v>41</v>
      </c>
      <c r="F2" s="5">
        <v>147156</v>
      </c>
      <c r="G2" s="19">
        <f>F2/H2</f>
        <v>0.49988959735305405</v>
      </c>
      <c r="H2" s="5">
        <f>SUM(F2:F5)</f>
        <v>294377</v>
      </c>
      <c r="J2" s="5">
        <f>F2-F3</f>
        <v>7210</v>
      </c>
      <c r="K2" s="5">
        <f>H2-F2-F3</f>
        <v>7275</v>
      </c>
      <c r="L2" s="5">
        <f>H2-F2</f>
        <v>147221</v>
      </c>
    </row>
    <row r="3" spans="1:12" s="4" customFormat="1">
      <c r="A3" s="12">
        <v>2022</v>
      </c>
      <c r="B3" s="12" t="s">
        <v>39</v>
      </c>
      <c r="C3" s="12" t="s">
        <v>40</v>
      </c>
      <c r="D3" s="12">
        <v>2</v>
      </c>
      <c r="E3" s="4" t="s">
        <v>42</v>
      </c>
      <c r="F3" s="5">
        <v>139946</v>
      </c>
      <c r="H3" s="5"/>
    </row>
    <row r="4" spans="1:12" s="4" customFormat="1">
      <c r="A4" s="12">
        <v>2022</v>
      </c>
      <c r="B4" s="12" t="s">
        <v>39</v>
      </c>
      <c r="C4" s="12" t="s">
        <v>40</v>
      </c>
      <c r="D4" s="18">
        <v>3</v>
      </c>
      <c r="E4" s="4" t="s">
        <v>43</v>
      </c>
      <c r="F4" s="5">
        <v>6762</v>
      </c>
      <c r="H4" s="5"/>
    </row>
    <row r="5" spans="1:12" s="4" customFormat="1">
      <c r="A5" s="12">
        <v>2022</v>
      </c>
      <c r="B5" s="12" t="s">
        <v>39</v>
      </c>
      <c r="C5" s="12" t="s">
        <v>40</v>
      </c>
      <c r="D5" s="3" t="s">
        <v>44</v>
      </c>
      <c r="E5" s="4" t="s">
        <v>45</v>
      </c>
      <c r="F5" s="4">
        <v>513</v>
      </c>
      <c r="H5" s="5"/>
    </row>
    <row r="6" spans="1:12">
      <c r="A6" s="13">
        <v>2022</v>
      </c>
      <c r="B6" s="13" t="s">
        <v>39</v>
      </c>
      <c r="C6" s="13" t="s">
        <v>46</v>
      </c>
      <c r="D6" s="14">
        <v>1</v>
      </c>
      <c r="E6" s="6" t="s">
        <v>47</v>
      </c>
      <c r="F6" s="7">
        <v>917074</v>
      </c>
      <c r="G6" s="20">
        <f>F6/H6</f>
        <v>0.46960007332748555</v>
      </c>
      <c r="H6" s="7">
        <f>SUM(F6:F11)</f>
        <v>1952883</v>
      </c>
      <c r="J6" s="21">
        <f>F6-F7</f>
        <v>66727</v>
      </c>
      <c r="K6" s="21">
        <f>H6-F6-F7</f>
        <v>185462</v>
      </c>
      <c r="L6" s="21">
        <f>H6-F6</f>
        <v>1035809</v>
      </c>
    </row>
    <row r="7" spans="1:12">
      <c r="A7" s="13">
        <v>2022</v>
      </c>
      <c r="B7" s="13" t="s">
        <v>39</v>
      </c>
      <c r="C7" s="13" t="s">
        <v>46</v>
      </c>
      <c r="D7" s="14">
        <v>2</v>
      </c>
      <c r="E7" s="6" t="s">
        <v>48</v>
      </c>
      <c r="F7" s="7">
        <v>850347</v>
      </c>
      <c r="G7" s="7"/>
      <c r="H7" s="7"/>
      <c r="J7" s="7"/>
      <c r="K7" s="7"/>
    </row>
    <row r="8" spans="1:12">
      <c r="A8" s="13">
        <v>2022</v>
      </c>
      <c r="B8" s="13" t="s">
        <v>39</v>
      </c>
      <c r="C8" s="13" t="s">
        <v>46</v>
      </c>
      <c r="D8" s="17">
        <v>3</v>
      </c>
      <c r="E8" s="6" t="s">
        <v>49</v>
      </c>
      <c r="F8" s="7">
        <v>168431</v>
      </c>
      <c r="G8" s="7"/>
      <c r="H8" s="7"/>
      <c r="J8" s="7"/>
      <c r="K8" s="7"/>
    </row>
    <row r="9" spans="1:12">
      <c r="A9" s="13">
        <v>2022</v>
      </c>
      <c r="B9" s="13" t="s">
        <v>39</v>
      </c>
      <c r="C9" s="13" t="s">
        <v>46</v>
      </c>
      <c r="D9" s="16">
        <v>4</v>
      </c>
      <c r="E9" s="6" t="s">
        <v>50</v>
      </c>
      <c r="F9" s="7">
        <v>8051</v>
      </c>
      <c r="G9" s="7"/>
      <c r="H9" s="7"/>
      <c r="J9" s="7"/>
      <c r="K9" s="7"/>
    </row>
    <row r="10" spans="1:12">
      <c r="A10" s="13">
        <v>2022</v>
      </c>
      <c r="B10" s="13" t="s">
        <v>39</v>
      </c>
      <c r="C10" s="13" t="s">
        <v>46</v>
      </c>
      <c r="D10" s="14">
        <v>5</v>
      </c>
      <c r="E10" s="6" t="s">
        <v>51</v>
      </c>
      <c r="F10" s="7">
        <v>6867</v>
      </c>
      <c r="G10" s="7"/>
      <c r="H10" s="7"/>
      <c r="J10" s="7"/>
      <c r="K10" s="7"/>
    </row>
    <row r="11" spans="1:12">
      <c r="A11" s="13">
        <v>2022</v>
      </c>
      <c r="B11" s="13" t="s">
        <v>39</v>
      </c>
      <c r="C11" s="13" t="s">
        <v>46</v>
      </c>
      <c r="D11" s="15" t="s">
        <v>44</v>
      </c>
      <c r="E11" s="6" t="s">
        <v>45</v>
      </c>
      <c r="F11" s="7">
        <v>2113</v>
      </c>
      <c r="G11" s="7"/>
      <c r="H11" s="7"/>
      <c r="J11" s="7"/>
      <c r="K11" s="7"/>
    </row>
    <row r="12" spans="1:12" s="4" customFormat="1">
      <c r="A12" s="12">
        <v>2016</v>
      </c>
      <c r="B12" s="12" t="s">
        <v>39</v>
      </c>
      <c r="C12" s="12" t="s">
        <v>52</v>
      </c>
      <c r="D12" s="12">
        <v>1</v>
      </c>
      <c r="E12" s="4" t="s">
        <v>53</v>
      </c>
      <c r="F12" s="5">
        <v>892669</v>
      </c>
      <c r="G12" s="19">
        <f>F12/H12</f>
        <v>0.47377055270727852</v>
      </c>
      <c r="H12" s="5">
        <f>SUM(F12:F18)</f>
        <v>1884180</v>
      </c>
      <c r="J12" s="5">
        <f>F12-F13</f>
        <v>78580</v>
      </c>
      <c r="K12" s="5">
        <f>H12-F12-F13</f>
        <v>177422</v>
      </c>
      <c r="L12" s="5">
        <f>H12-F12</f>
        <v>991511</v>
      </c>
    </row>
    <row r="13" spans="1:12" s="4" customFormat="1">
      <c r="A13" s="12">
        <v>2016</v>
      </c>
      <c r="B13" s="12" t="s">
        <v>39</v>
      </c>
      <c r="C13" s="12" t="s">
        <v>52</v>
      </c>
      <c r="D13" s="12">
        <v>2</v>
      </c>
      <c r="E13" s="4" t="s">
        <v>54</v>
      </c>
      <c r="F13" s="5">
        <v>814089</v>
      </c>
      <c r="G13" s="5"/>
      <c r="H13" s="5"/>
      <c r="J13" s="5"/>
      <c r="K13" s="5"/>
      <c r="L13" s="5"/>
    </row>
    <row r="14" spans="1:12" s="4" customFormat="1">
      <c r="A14" s="12">
        <v>2016</v>
      </c>
      <c r="B14" s="12" t="s">
        <v>39</v>
      </c>
      <c r="C14" s="12" t="s">
        <v>52</v>
      </c>
      <c r="D14" s="18">
        <v>3</v>
      </c>
      <c r="E14" s="4" t="s">
        <v>55</v>
      </c>
      <c r="F14" s="5">
        <v>64956</v>
      </c>
      <c r="G14" s="5"/>
      <c r="H14" s="5"/>
      <c r="J14" s="5"/>
      <c r="K14" s="5"/>
    </row>
    <row r="15" spans="1:12" s="4" customFormat="1">
      <c r="A15" s="12">
        <v>2016</v>
      </c>
      <c r="B15" s="12" t="s">
        <v>39</v>
      </c>
      <c r="C15" s="12" t="s">
        <v>52</v>
      </c>
      <c r="D15" s="12">
        <v>4</v>
      </c>
      <c r="E15" s="4" t="s">
        <v>56</v>
      </c>
      <c r="F15" s="5">
        <v>47576</v>
      </c>
      <c r="G15" s="5"/>
      <c r="H15" s="5"/>
      <c r="J15" s="5"/>
      <c r="K15" s="5"/>
    </row>
    <row r="16" spans="1:12" s="4" customFormat="1">
      <c r="A16" s="12">
        <v>2016</v>
      </c>
      <c r="B16" s="12" t="s">
        <v>39</v>
      </c>
      <c r="C16" s="12" t="s">
        <v>52</v>
      </c>
      <c r="D16" s="12">
        <v>5</v>
      </c>
      <c r="E16" s="4" t="s">
        <v>57</v>
      </c>
      <c r="F16" s="5">
        <v>46975</v>
      </c>
    </row>
    <row r="17" spans="1:12" s="4" customFormat="1">
      <c r="A17" s="12">
        <v>2016</v>
      </c>
      <c r="B17" s="12" t="s">
        <v>39</v>
      </c>
      <c r="C17" s="12" t="s">
        <v>52</v>
      </c>
      <c r="D17" s="18">
        <v>6</v>
      </c>
      <c r="E17" s="4" t="s">
        <v>58</v>
      </c>
      <c r="F17" s="5">
        <v>15269</v>
      </c>
    </row>
    <row r="18" spans="1:12" s="4" customFormat="1">
      <c r="A18" s="12">
        <v>2016</v>
      </c>
      <c r="B18" s="12" t="s">
        <v>39</v>
      </c>
      <c r="C18" s="12" t="s">
        <v>52</v>
      </c>
      <c r="D18" s="3" t="s">
        <v>44</v>
      </c>
      <c r="E18" s="4" t="s">
        <v>45</v>
      </c>
      <c r="F18" s="5">
        <v>2646</v>
      </c>
    </row>
    <row r="19" spans="1:12">
      <c r="A19" s="13">
        <v>2016</v>
      </c>
      <c r="B19" s="13" t="s">
        <v>39</v>
      </c>
      <c r="C19" s="13" t="s">
        <v>59</v>
      </c>
      <c r="D19" s="14">
        <v>1</v>
      </c>
      <c r="E19" s="6" t="s">
        <v>60</v>
      </c>
      <c r="F19" s="7">
        <v>808998</v>
      </c>
      <c r="G19" s="20">
        <f>F19/H19</f>
        <v>0.43903169664734165</v>
      </c>
      <c r="H19" s="7">
        <f>SUM(F19:F23)</f>
        <v>1842687</v>
      </c>
      <c r="J19" s="21">
        <f>F19-F20</f>
        <v>42318</v>
      </c>
      <c r="K19" s="21">
        <f>H19-F19-F20</f>
        <v>267009</v>
      </c>
      <c r="L19" s="21">
        <f>H19-F19</f>
        <v>1033689</v>
      </c>
    </row>
    <row r="20" spans="1:12">
      <c r="A20" s="13">
        <v>2016</v>
      </c>
      <c r="B20" s="13" t="s">
        <v>39</v>
      </c>
      <c r="C20" s="13" t="s">
        <v>59</v>
      </c>
      <c r="D20" s="14">
        <v>2</v>
      </c>
      <c r="E20" s="6" t="s">
        <v>61</v>
      </c>
      <c r="F20" s="7">
        <v>766680</v>
      </c>
      <c r="G20" s="7"/>
      <c r="H20" s="7"/>
      <c r="J20" s="7"/>
    </row>
    <row r="21" spans="1:12">
      <c r="A21" s="13">
        <v>2016</v>
      </c>
      <c r="B21" s="13" t="s">
        <v>39</v>
      </c>
      <c r="C21" s="13" t="s">
        <v>59</v>
      </c>
      <c r="D21" s="17">
        <v>3</v>
      </c>
      <c r="E21" s="6" t="s">
        <v>62</v>
      </c>
      <c r="F21" s="7">
        <v>173878</v>
      </c>
      <c r="G21" s="7"/>
      <c r="H21" s="7"/>
      <c r="J21" s="7"/>
    </row>
    <row r="22" spans="1:12">
      <c r="A22" s="13">
        <v>2016</v>
      </c>
      <c r="B22" s="13" t="s">
        <v>39</v>
      </c>
      <c r="C22" s="13" t="s">
        <v>59</v>
      </c>
      <c r="D22" s="16">
        <v>4</v>
      </c>
      <c r="E22" s="6" t="s">
        <v>63</v>
      </c>
      <c r="F22" s="7">
        <v>90507</v>
      </c>
      <c r="G22" s="7"/>
      <c r="H22" s="7"/>
      <c r="J22" s="7"/>
    </row>
    <row r="23" spans="1:12">
      <c r="A23" s="13">
        <v>2016</v>
      </c>
      <c r="B23" s="13" t="s">
        <v>39</v>
      </c>
      <c r="C23" s="13" t="s">
        <v>59</v>
      </c>
      <c r="D23" s="15" t="s">
        <v>44</v>
      </c>
      <c r="E23" s="6" t="s">
        <v>45</v>
      </c>
      <c r="F23" s="7">
        <v>2624</v>
      </c>
      <c r="G23" s="7"/>
      <c r="H23" s="7"/>
      <c r="J23" s="7"/>
    </row>
    <row r="24" spans="1:12" s="4" customFormat="1">
      <c r="A24" s="12">
        <v>2014</v>
      </c>
      <c r="B24" s="12" t="s">
        <v>39</v>
      </c>
      <c r="C24" s="12" t="s">
        <v>46</v>
      </c>
      <c r="D24" s="12">
        <v>1</v>
      </c>
      <c r="E24" s="4" t="s">
        <v>64</v>
      </c>
      <c r="F24" s="5">
        <v>733230</v>
      </c>
      <c r="G24" s="19">
        <f>F24/H24</f>
        <v>0.49889196355488846</v>
      </c>
      <c r="H24" s="5">
        <f>SUM(F24:F30)</f>
        <v>1469717</v>
      </c>
      <c r="J24" s="5">
        <f>F24-F25</f>
        <v>84688</v>
      </c>
      <c r="K24" s="5">
        <f>H24-F24-F25</f>
        <v>87945</v>
      </c>
      <c r="L24" s="5">
        <f>H24-F24</f>
        <v>736487</v>
      </c>
    </row>
    <row r="25" spans="1:12" s="4" customFormat="1">
      <c r="A25" s="12">
        <v>2014</v>
      </c>
      <c r="B25" s="12" t="s">
        <v>39</v>
      </c>
      <c r="C25" s="12" t="s">
        <v>46</v>
      </c>
      <c r="D25" s="12">
        <v>2</v>
      </c>
      <c r="E25" s="4" t="s">
        <v>53</v>
      </c>
      <c r="F25" s="5">
        <v>648542</v>
      </c>
      <c r="G25" s="5"/>
      <c r="H25" s="5"/>
      <c r="J25" s="5"/>
      <c r="K25" s="5"/>
      <c r="L25" s="5"/>
    </row>
    <row r="26" spans="1:12" s="4" customFormat="1">
      <c r="A26" s="12">
        <v>2014</v>
      </c>
      <c r="B26" s="12" t="s">
        <v>39</v>
      </c>
      <c r="C26" s="12" t="s">
        <v>46</v>
      </c>
      <c r="D26" s="18">
        <v>3</v>
      </c>
      <c r="E26" s="4" t="s">
        <v>65</v>
      </c>
      <c r="F26" s="5">
        <v>29561</v>
      </c>
      <c r="G26" s="5"/>
      <c r="H26" s="5"/>
      <c r="J26" s="5"/>
      <c r="K26" s="5"/>
      <c r="L26" s="5"/>
    </row>
    <row r="27" spans="1:12" s="4" customFormat="1">
      <c r="A27" s="12">
        <v>2014</v>
      </c>
      <c r="B27" s="12" t="s">
        <v>39</v>
      </c>
      <c r="C27" s="12" t="s">
        <v>46</v>
      </c>
      <c r="D27" s="12">
        <v>4</v>
      </c>
      <c r="E27" s="4" t="s">
        <v>66</v>
      </c>
      <c r="F27" s="5">
        <v>21903</v>
      </c>
      <c r="G27" s="5"/>
      <c r="H27" s="5"/>
      <c r="J27" s="5"/>
      <c r="K27" s="5"/>
      <c r="L27" s="5"/>
    </row>
    <row r="28" spans="1:12" s="4" customFormat="1">
      <c r="A28" s="12">
        <v>2014</v>
      </c>
      <c r="B28" s="12" t="s">
        <v>39</v>
      </c>
      <c r="C28" s="12" t="s">
        <v>46</v>
      </c>
      <c r="D28" s="12">
        <v>5</v>
      </c>
      <c r="E28" s="4" t="s">
        <v>67</v>
      </c>
      <c r="F28" s="5">
        <v>15929</v>
      </c>
      <c r="G28" s="5"/>
      <c r="H28" s="5"/>
      <c r="J28" s="5"/>
      <c r="K28" s="5"/>
      <c r="L28" s="5"/>
    </row>
    <row r="29" spans="1:12" s="4" customFormat="1">
      <c r="A29" s="12">
        <v>2014</v>
      </c>
      <c r="B29" s="12" t="s">
        <v>39</v>
      </c>
      <c r="C29" s="12" t="s">
        <v>46</v>
      </c>
      <c r="D29" s="18">
        <v>6</v>
      </c>
      <c r="E29" s="4" t="s">
        <v>63</v>
      </c>
      <c r="F29" s="5">
        <v>13898</v>
      </c>
      <c r="G29" s="5"/>
      <c r="H29" s="5"/>
      <c r="J29" s="5"/>
      <c r="K29" s="5"/>
      <c r="L29" s="5"/>
    </row>
    <row r="30" spans="1:12" s="4" customFormat="1">
      <c r="A30" s="12">
        <v>2014</v>
      </c>
      <c r="B30" s="12" t="s">
        <v>39</v>
      </c>
      <c r="C30" s="12" t="s">
        <v>46</v>
      </c>
      <c r="D30" s="3" t="s">
        <v>44</v>
      </c>
      <c r="E30" s="4" t="s">
        <v>45</v>
      </c>
      <c r="F30" s="5">
        <v>6654</v>
      </c>
      <c r="G30" s="5"/>
      <c r="H30" s="5"/>
      <c r="J30" s="5"/>
      <c r="K30" s="5"/>
      <c r="L30" s="5"/>
    </row>
    <row r="31" spans="1:12">
      <c r="A31" s="13">
        <v>2010</v>
      </c>
      <c r="B31" s="13" t="s">
        <v>39</v>
      </c>
      <c r="C31" s="13" t="s">
        <v>46</v>
      </c>
      <c r="D31" s="14">
        <v>1</v>
      </c>
      <c r="E31" s="6" t="s">
        <v>64</v>
      </c>
      <c r="F31" s="7">
        <v>716525</v>
      </c>
      <c r="G31" s="20">
        <f>F31/H31</f>
        <v>0.49294897726115683</v>
      </c>
      <c r="H31" s="7">
        <f>SUM(F31:F35)</f>
        <v>1453548</v>
      </c>
      <c r="J31" s="21">
        <f>F31-F32</f>
        <v>22238</v>
      </c>
      <c r="K31" s="21">
        <f>H31-F31-F32</f>
        <v>42736</v>
      </c>
      <c r="L31" s="21">
        <f>H31-F31</f>
        <v>737023</v>
      </c>
    </row>
    <row r="32" spans="1:12">
      <c r="A32" s="13">
        <v>2010</v>
      </c>
      <c r="B32" s="13" t="s">
        <v>39</v>
      </c>
      <c r="C32" s="13" t="s">
        <v>46</v>
      </c>
      <c r="D32" s="14">
        <v>2</v>
      </c>
      <c r="E32" s="6" t="s">
        <v>68</v>
      </c>
      <c r="F32" s="7">
        <v>694287</v>
      </c>
      <c r="G32" s="7"/>
      <c r="H32" s="7"/>
      <c r="J32" s="7"/>
    </row>
    <row r="33" spans="1:12">
      <c r="A33" s="13">
        <v>2010</v>
      </c>
      <c r="B33" s="13" t="s">
        <v>39</v>
      </c>
      <c r="C33" s="13" t="s">
        <v>46</v>
      </c>
      <c r="D33" s="17">
        <v>3</v>
      </c>
      <c r="E33" s="6" t="s">
        <v>69</v>
      </c>
      <c r="F33" s="7">
        <v>20475</v>
      </c>
      <c r="G33" s="7"/>
      <c r="H33" s="7"/>
      <c r="J33" s="7"/>
    </row>
    <row r="34" spans="1:12">
      <c r="A34" s="13">
        <v>2010</v>
      </c>
      <c r="B34" s="13" t="s">
        <v>39</v>
      </c>
      <c r="C34" s="13" t="s">
        <v>46</v>
      </c>
      <c r="D34" s="16">
        <v>4</v>
      </c>
      <c r="E34" s="6" t="s">
        <v>70</v>
      </c>
      <c r="F34" s="7">
        <v>19048</v>
      </c>
      <c r="G34" s="7"/>
      <c r="H34" s="7"/>
      <c r="J34" s="7"/>
    </row>
    <row r="35" spans="1:12">
      <c r="A35" s="13">
        <v>2010</v>
      </c>
      <c r="B35" s="13" t="s">
        <v>39</v>
      </c>
      <c r="C35" s="13" t="s">
        <v>46</v>
      </c>
      <c r="D35" s="15" t="s">
        <v>44</v>
      </c>
      <c r="E35" s="6" t="s">
        <v>45</v>
      </c>
      <c r="F35" s="7">
        <v>3213</v>
      </c>
      <c r="G35" s="7"/>
      <c r="H35" s="7"/>
      <c r="J35" s="7"/>
    </row>
    <row r="36" spans="1:12" s="4" customFormat="1">
      <c r="A36" s="12">
        <v>2022</v>
      </c>
      <c r="B36" s="12" t="s">
        <v>71</v>
      </c>
      <c r="C36" s="12" t="s">
        <v>72</v>
      </c>
      <c r="D36" s="12">
        <v>1</v>
      </c>
      <c r="E36" s="4" t="s">
        <v>73</v>
      </c>
      <c r="F36" s="5">
        <v>115701</v>
      </c>
      <c r="G36" s="19">
        <f>F36/H36</f>
        <v>0.33028835037096455</v>
      </c>
      <c r="H36" s="5">
        <f>SUM(F36:F43)</f>
        <v>350303</v>
      </c>
      <c r="J36" s="5">
        <f>F36-F37</f>
        <v>8195</v>
      </c>
      <c r="K36" s="5">
        <f>H36-F36-F37</f>
        <v>127096</v>
      </c>
      <c r="L36" s="5">
        <f>H36-F36</f>
        <v>234602</v>
      </c>
    </row>
    <row r="37" spans="1:12" s="4" customFormat="1">
      <c r="A37" s="12">
        <v>2022</v>
      </c>
      <c r="B37" s="12" t="s">
        <v>71</v>
      </c>
      <c r="C37" s="12" t="s">
        <v>72</v>
      </c>
      <c r="D37" s="12">
        <v>2</v>
      </c>
      <c r="E37" s="4" t="s">
        <v>74</v>
      </c>
      <c r="F37" s="5">
        <v>107506</v>
      </c>
      <c r="H37" s="5"/>
    </row>
    <row r="38" spans="1:12" s="4" customFormat="1">
      <c r="A38" s="12">
        <v>2022</v>
      </c>
      <c r="B38" s="12" t="s">
        <v>71</v>
      </c>
      <c r="C38" s="12" t="s">
        <v>72</v>
      </c>
      <c r="D38" s="18">
        <v>3</v>
      </c>
      <c r="E38" s="4" t="s">
        <v>75</v>
      </c>
      <c r="F38" s="5">
        <v>42703</v>
      </c>
      <c r="H38" s="5"/>
    </row>
    <row r="39" spans="1:12" s="4" customFormat="1">
      <c r="A39" s="12">
        <v>2022</v>
      </c>
      <c r="B39" s="12" t="s">
        <v>71</v>
      </c>
      <c r="C39" s="12" t="s">
        <v>72</v>
      </c>
      <c r="D39" s="12">
        <v>4</v>
      </c>
      <c r="E39" s="4" t="s">
        <v>76</v>
      </c>
      <c r="F39" s="4">
        <v>39456</v>
      </c>
      <c r="H39" s="5"/>
    </row>
    <row r="40" spans="1:12" s="4" customFormat="1">
      <c r="A40" s="12">
        <v>2022</v>
      </c>
      <c r="B40" s="12" t="s">
        <v>71</v>
      </c>
      <c r="C40" s="12" t="s">
        <v>72</v>
      </c>
      <c r="D40" s="12">
        <v>5</v>
      </c>
      <c r="E40" s="4" t="s">
        <v>77</v>
      </c>
      <c r="F40" s="4">
        <v>28433</v>
      </c>
      <c r="H40" s="5"/>
    </row>
    <row r="41" spans="1:12" s="4" customFormat="1">
      <c r="A41" s="12">
        <v>2022</v>
      </c>
      <c r="B41" s="12" t="s">
        <v>71</v>
      </c>
      <c r="C41" s="12" t="s">
        <v>72</v>
      </c>
      <c r="D41" s="18">
        <v>6</v>
      </c>
      <c r="E41" s="4" t="s">
        <v>78</v>
      </c>
      <c r="F41" s="4">
        <v>6821</v>
      </c>
      <c r="H41" s="5"/>
    </row>
    <row r="42" spans="1:12" s="4" customFormat="1">
      <c r="A42" s="12">
        <v>2022</v>
      </c>
      <c r="B42" s="12" t="s">
        <v>71</v>
      </c>
      <c r="C42" s="12" t="s">
        <v>72</v>
      </c>
      <c r="D42" s="4">
        <v>7</v>
      </c>
      <c r="E42" s="4" t="s">
        <v>79</v>
      </c>
      <c r="F42" s="4">
        <v>6659</v>
      </c>
      <c r="H42" s="5"/>
    </row>
    <row r="43" spans="1:12" s="4" customFormat="1">
      <c r="A43" s="12">
        <v>2022</v>
      </c>
      <c r="B43" s="12" t="s">
        <v>71</v>
      </c>
      <c r="C43" s="12" t="s">
        <v>72</v>
      </c>
      <c r="D43" s="3" t="s">
        <v>44</v>
      </c>
      <c r="E43" s="4" t="s">
        <v>45</v>
      </c>
      <c r="F43" s="4">
        <v>3024</v>
      </c>
      <c r="H43" s="5"/>
    </row>
    <row r="44" spans="1:12">
      <c r="A44" s="13">
        <v>2022</v>
      </c>
      <c r="B44" s="13" t="s">
        <v>71</v>
      </c>
      <c r="C44" s="13" t="s">
        <v>80</v>
      </c>
      <c r="D44" s="14">
        <v>1</v>
      </c>
      <c r="E44" s="6" t="s">
        <v>81</v>
      </c>
      <c r="F44" s="7">
        <v>30438</v>
      </c>
      <c r="G44" s="20">
        <f>F44/H44</f>
        <v>0.42769222122302158</v>
      </c>
      <c r="H44" s="7">
        <f>SUM(F44:F49)</f>
        <v>71168</v>
      </c>
      <c r="J44" s="21">
        <f>F44-F45</f>
        <v>9807</v>
      </c>
      <c r="K44" s="21">
        <f>H44-F44-F45</f>
        <v>20099</v>
      </c>
      <c r="L44" s="21">
        <f>H44-F44</f>
        <v>40730</v>
      </c>
    </row>
    <row r="45" spans="1:12">
      <c r="A45" s="13">
        <v>2022</v>
      </c>
      <c r="B45" s="13" t="s">
        <v>71</v>
      </c>
      <c r="C45" s="13" t="s">
        <v>80</v>
      </c>
      <c r="D45" s="14">
        <v>2</v>
      </c>
      <c r="E45" s="6" t="s">
        <v>82</v>
      </c>
      <c r="F45" s="7">
        <v>20631</v>
      </c>
      <c r="G45" s="7"/>
      <c r="H45" s="7"/>
      <c r="J45" s="7"/>
      <c r="K45" s="7"/>
    </row>
    <row r="46" spans="1:12">
      <c r="A46" s="13">
        <v>2022</v>
      </c>
      <c r="B46" s="13" t="s">
        <v>71</v>
      </c>
      <c r="C46" s="13" t="s">
        <v>80</v>
      </c>
      <c r="D46" s="17">
        <v>3</v>
      </c>
      <c r="E46" s="6" t="s">
        <v>83</v>
      </c>
      <c r="F46" s="7">
        <v>11486</v>
      </c>
      <c r="G46" s="7"/>
      <c r="H46" s="7"/>
      <c r="J46" s="7"/>
      <c r="K46" s="7"/>
    </row>
    <row r="47" spans="1:12">
      <c r="A47" s="13">
        <v>2022</v>
      </c>
      <c r="B47" s="13" t="s">
        <v>71</v>
      </c>
      <c r="C47" s="13" t="s">
        <v>80</v>
      </c>
      <c r="D47" s="16">
        <v>4</v>
      </c>
      <c r="E47" s="6" t="s">
        <v>84</v>
      </c>
      <c r="F47" s="7">
        <v>6321</v>
      </c>
      <c r="G47" s="7"/>
      <c r="H47" s="7"/>
      <c r="J47" s="7"/>
      <c r="K47" s="7"/>
    </row>
    <row r="48" spans="1:12">
      <c r="A48" s="13">
        <v>2022</v>
      </c>
      <c r="B48" s="13" t="s">
        <v>71</v>
      </c>
      <c r="C48" s="13" t="s">
        <v>80</v>
      </c>
      <c r="D48" s="6">
        <v>5</v>
      </c>
      <c r="E48" s="6" t="s">
        <v>85</v>
      </c>
      <c r="F48" s="7">
        <v>1863</v>
      </c>
      <c r="G48" s="7"/>
      <c r="H48" s="7"/>
      <c r="J48" s="7"/>
      <c r="K48" s="7"/>
    </row>
    <row r="49" spans="1:12">
      <c r="A49" s="13">
        <v>2022</v>
      </c>
      <c r="B49" s="13" t="s">
        <v>71</v>
      </c>
      <c r="C49" s="13" t="s">
        <v>80</v>
      </c>
      <c r="D49" s="15" t="s">
        <v>44</v>
      </c>
      <c r="E49" s="6" t="s">
        <v>45</v>
      </c>
      <c r="F49" s="7">
        <v>429</v>
      </c>
      <c r="G49" s="7"/>
      <c r="H49" s="7"/>
      <c r="J49" s="7"/>
      <c r="K49" s="7"/>
    </row>
    <row r="50" spans="1:12" s="4" customFormat="1">
      <c r="A50" s="12">
        <v>2022</v>
      </c>
      <c r="B50" s="12" t="s">
        <v>86</v>
      </c>
      <c r="C50" s="12" t="s">
        <v>40</v>
      </c>
      <c r="D50" s="12">
        <v>1</v>
      </c>
      <c r="E50" s="4" t="s">
        <v>87</v>
      </c>
      <c r="F50" s="5">
        <v>26101</v>
      </c>
      <c r="G50" s="19">
        <f>F50/H50</f>
        <v>0.36772848307245803</v>
      </c>
      <c r="H50" s="5">
        <f>SUM(F50:F59)</f>
        <v>70979</v>
      </c>
      <c r="J50" s="5">
        <f>F50-F51</f>
        <v>13049</v>
      </c>
      <c r="K50" s="5">
        <f>H50-F50-F51</f>
        <v>31826</v>
      </c>
      <c r="L50" s="5">
        <f>H50-F50</f>
        <v>44878</v>
      </c>
    </row>
    <row r="51" spans="1:12" s="4" customFormat="1">
      <c r="A51" s="12">
        <v>2022</v>
      </c>
      <c r="B51" s="12" t="s">
        <v>86</v>
      </c>
      <c r="C51" s="12" t="s">
        <v>40</v>
      </c>
      <c r="D51" s="12">
        <v>2</v>
      </c>
      <c r="E51" s="4" t="s">
        <v>88</v>
      </c>
      <c r="F51" s="5">
        <v>13052</v>
      </c>
      <c r="G51" s="5"/>
      <c r="H51" s="5"/>
      <c r="J51" s="5"/>
      <c r="K51" s="5"/>
      <c r="L51" s="5"/>
    </row>
    <row r="52" spans="1:12" s="4" customFormat="1">
      <c r="A52" s="12">
        <v>2022</v>
      </c>
      <c r="B52" s="12" t="s">
        <v>86</v>
      </c>
      <c r="C52" s="12" t="s">
        <v>40</v>
      </c>
      <c r="D52" s="18">
        <v>3</v>
      </c>
      <c r="E52" s="4" t="s">
        <v>89</v>
      </c>
      <c r="F52" s="5">
        <v>7951</v>
      </c>
      <c r="G52" s="5"/>
      <c r="H52" s="5"/>
      <c r="J52" s="5"/>
      <c r="K52" s="5"/>
      <c r="L52" s="5"/>
    </row>
    <row r="53" spans="1:12" s="4" customFormat="1">
      <c r="A53" s="12">
        <v>2022</v>
      </c>
      <c r="B53" s="12" t="s">
        <v>86</v>
      </c>
      <c r="C53" s="12" t="s">
        <v>40</v>
      </c>
      <c r="D53" s="12">
        <v>4</v>
      </c>
      <c r="E53" s="4" t="s">
        <v>50</v>
      </c>
      <c r="F53" s="5">
        <v>7064</v>
      </c>
      <c r="G53" s="5"/>
      <c r="H53" s="5"/>
      <c r="J53" s="5"/>
      <c r="K53" s="5"/>
      <c r="L53" s="5"/>
    </row>
    <row r="54" spans="1:12" s="4" customFormat="1">
      <c r="A54" s="12">
        <v>2022</v>
      </c>
      <c r="B54" s="12" t="s">
        <v>86</v>
      </c>
      <c r="C54" s="12" t="s">
        <v>40</v>
      </c>
      <c r="D54" s="12">
        <v>5</v>
      </c>
      <c r="E54" s="4" t="s">
        <v>90</v>
      </c>
      <c r="F54" s="5">
        <v>5658</v>
      </c>
      <c r="G54" s="5"/>
      <c r="H54" s="5"/>
      <c r="J54" s="5"/>
      <c r="K54" s="5"/>
      <c r="L54" s="5"/>
    </row>
    <row r="55" spans="1:12" s="4" customFormat="1">
      <c r="A55" s="12">
        <v>2022</v>
      </c>
      <c r="B55" s="12" t="s">
        <v>86</v>
      </c>
      <c r="C55" s="12" t="s">
        <v>40</v>
      </c>
      <c r="D55" s="18">
        <v>6</v>
      </c>
      <c r="E55" s="4" t="s">
        <v>91</v>
      </c>
      <c r="F55" s="5">
        <v>5510</v>
      </c>
      <c r="G55" s="5"/>
      <c r="H55" s="5"/>
      <c r="J55" s="5"/>
      <c r="K55" s="5"/>
      <c r="L55" s="5"/>
    </row>
    <row r="56" spans="1:12" s="4" customFormat="1">
      <c r="A56" s="12">
        <v>2022</v>
      </c>
      <c r="B56" s="12" t="s">
        <v>86</v>
      </c>
      <c r="C56" s="12" t="s">
        <v>40</v>
      </c>
      <c r="D56" s="4">
        <v>7</v>
      </c>
      <c r="E56" s="4" t="s">
        <v>92</v>
      </c>
      <c r="F56" s="5">
        <v>4626</v>
      </c>
      <c r="G56" s="5"/>
      <c r="H56" s="5"/>
      <c r="J56" s="5"/>
      <c r="K56" s="5"/>
      <c r="L56" s="5"/>
    </row>
    <row r="57" spans="1:12" s="4" customFormat="1">
      <c r="A57" s="12">
        <v>2022</v>
      </c>
      <c r="B57" s="12" t="s">
        <v>86</v>
      </c>
      <c r="C57" s="12" t="s">
        <v>40</v>
      </c>
      <c r="D57" s="4">
        <v>8</v>
      </c>
      <c r="E57" s="4" t="s">
        <v>93</v>
      </c>
      <c r="F57" s="4">
        <v>292</v>
      </c>
      <c r="G57" s="5"/>
      <c r="H57" s="5"/>
      <c r="J57" s="5"/>
      <c r="K57" s="5"/>
      <c r="L57" s="5"/>
    </row>
    <row r="58" spans="1:12" s="4" customFormat="1">
      <c r="A58" s="12">
        <v>2022</v>
      </c>
      <c r="B58" s="12" t="s">
        <v>86</v>
      </c>
      <c r="C58" s="12" t="s">
        <v>40</v>
      </c>
      <c r="D58" s="12">
        <v>9</v>
      </c>
      <c r="E58" s="4" t="s">
        <v>94</v>
      </c>
      <c r="F58" s="4">
        <v>217</v>
      </c>
      <c r="G58" s="5"/>
      <c r="H58" s="5"/>
      <c r="J58" s="5"/>
      <c r="K58" s="5"/>
      <c r="L58" s="5"/>
    </row>
    <row r="59" spans="1:12" s="4" customFormat="1">
      <c r="A59" s="12">
        <v>2022</v>
      </c>
      <c r="B59" s="12" t="s">
        <v>86</v>
      </c>
      <c r="C59" s="12" t="s">
        <v>40</v>
      </c>
      <c r="D59" s="3" t="s">
        <v>44</v>
      </c>
      <c r="E59" s="4" t="s">
        <v>45</v>
      </c>
      <c r="F59" s="4">
        <v>508</v>
      </c>
      <c r="G59" s="5"/>
      <c r="H59" s="5"/>
      <c r="J59" s="5"/>
      <c r="K59" s="5"/>
      <c r="L59" s="5"/>
    </row>
    <row r="60" spans="1:12">
      <c r="A60" s="13">
        <v>2022</v>
      </c>
      <c r="B60" s="13" t="s">
        <v>71</v>
      </c>
      <c r="C60" s="13" t="s">
        <v>40</v>
      </c>
      <c r="D60" s="14">
        <v>1</v>
      </c>
      <c r="E60" s="6" t="s">
        <v>42</v>
      </c>
      <c r="F60" s="7">
        <v>21675</v>
      </c>
      <c r="G60" s="20">
        <f>F60/H60</f>
        <v>0.34683329599641566</v>
      </c>
      <c r="H60" s="7">
        <f>SUM(F60:F67)</f>
        <v>62494</v>
      </c>
      <c r="J60" s="21">
        <f>F60-F61</f>
        <v>10695</v>
      </c>
      <c r="K60" s="21">
        <f>H60-F60-F61</f>
        <v>29839</v>
      </c>
      <c r="L60" s="21">
        <f>H60-F60</f>
        <v>40819</v>
      </c>
    </row>
    <row r="61" spans="1:12">
      <c r="A61" s="13">
        <v>2022</v>
      </c>
      <c r="B61" s="13" t="s">
        <v>71</v>
      </c>
      <c r="C61" s="13" t="s">
        <v>40</v>
      </c>
      <c r="D61" s="14">
        <v>2</v>
      </c>
      <c r="E61" s="6" t="s">
        <v>51</v>
      </c>
      <c r="F61" s="7">
        <v>10980</v>
      </c>
      <c r="G61" s="7"/>
      <c r="H61" s="7"/>
      <c r="J61" s="7"/>
    </row>
    <row r="62" spans="1:12">
      <c r="A62" s="13">
        <v>2022</v>
      </c>
      <c r="B62" s="13" t="s">
        <v>71</v>
      </c>
      <c r="C62" s="13" t="s">
        <v>40</v>
      </c>
      <c r="D62" s="17">
        <v>3</v>
      </c>
      <c r="E62" s="6" t="s">
        <v>95</v>
      </c>
      <c r="F62" s="7">
        <v>10176</v>
      </c>
      <c r="G62" s="7"/>
      <c r="H62" s="7"/>
      <c r="J62" s="7"/>
    </row>
    <row r="63" spans="1:12">
      <c r="A63" s="13">
        <v>2022</v>
      </c>
      <c r="B63" s="13" t="s">
        <v>71</v>
      </c>
      <c r="C63" s="13" t="s">
        <v>40</v>
      </c>
      <c r="D63" s="16">
        <v>4</v>
      </c>
      <c r="E63" s="6" t="s">
        <v>96</v>
      </c>
      <c r="F63" s="7">
        <v>8271</v>
      </c>
      <c r="G63" s="7"/>
      <c r="H63" s="7"/>
      <c r="J63" s="7"/>
    </row>
    <row r="64" spans="1:12">
      <c r="A64" s="13">
        <v>2022</v>
      </c>
      <c r="B64" s="13" t="s">
        <v>71</v>
      </c>
      <c r="C64" s="13" t="s">
        <v>40</v>
      </c>
      <c r="D64" s="6">
        <v>5</v>
      </c>
      <c r="E64" s="6" t="s">
        <v>97</v>
      </c>
      <c r="F64" s="7">
        <v>6340</v>
      </c>
      <c r="G64" s="7"/>
      <c r="H64" s="7"/>
      <c r="J64" s="7"/>
    </row>
    <row r="65" spans="1:12">
      <c r="A65" s="13">
        <v>2022</v>
      </c>
      <c r="B65" s="13" t="s">
        <v>71</v>
      </c>
      <c r="C65" s="13" t="s">
        <v>40</v>
      </c>
      <c r="D65" s="13">
        <v>6</v>
      </c>
      <c r="E65" s="6" t="s">
        <v>98</v>
      </c>
      <c r="F65" s="6">
        <v>2398</v>
      </c>
      <c r="G65" s="7"/>
      <c r="H65" s="7"/>
      <c r="J65" s="7"/>
    </row>
    <row r="66" spans="1:12">
      <c r="A66" s="13">
        <v>2022</v>
      </c>
      <c r="B66" s="13" t="s">
        <v>71</v>
      </c>
      <c r="C66" s="13" t="s">
        <v>40</v>
      </c>
      <c r="D66" s="13">
        <v>7</v>
      </c>
      <c r="E66" s="6" t="s">
        <v>99</v>
      </c>
      <c r="F66" s="6">
        <v>2222</v>
      </c>
      <c r="G66" s="7"/>
      <c r="H66" s="7"/>
      <c r="J66" s="7"/>
    </row>
    <row r="67" spans="1:12">
      <c r="A67" s="13">
        <v>2022</v>
      </c>
      <c r="B67" s="13" t="s">
        <v>71</v>
      </c>
      <c r="C67" s="13" t="s">
        <v>40</v>
      </c>
      <c r="D67" s="15" t="s">
        <v>44</v>
      </c>
      <c r="E67" s="6" t="s">
        <v>45</v>
      </c>
      <c r="F67" s="6">
        <v>432</v>
      </c>
      <c r="G67" s="7"/>
      <c r="H67" s="7"/>
      <c r="J67" s="7"/>
    </row>
    <row r="68" spans="1:12" s="4" customFormat="1">
      <c r="A68" s="12">
        <v>2022</v>
      </c>
      <c r="B68" s="12" t="s">
        <v>71</v>
      </c>
      <c r="C68" s="12" t="s">
        <v>46</v>
      </c>
      <c r="D68" s="12">
        <v>1</v>
      </c>
      <c r="E68" s="4" t="s">
        <v>48</v>
      </c>
      <c r="F68" s="5">
        <v>85255</v>
      </c>
      <c r="G68" s="19">
        <f>F68/H68</f>
        <v>0.22535334124556919</v>
      </c>
      <c r="H68" s="5">
        <f>SUM(F68:F87)</f>
        <v>378317</v>
      </c>
      <c r="J68" s="5">
        <f>F68-F69</f>
        <v>19166</v>
      </c>
      <c r="K68" s="5">
        <f>H68-F68-F69</f>
        <v>226973</v>
      </c>
      <c r="L68" s="5">
        <f>H68-F68</f>
        <v>293062</v>
      </c>
    </row>
    <row r="69" spans="1:12" s="4" customFormat="1">
      <c r="A69" s="12">
        <v>2022</v>
      </c>
      <c r="B69" s="12" t="s">
        <v>71</v>
      </c>
      <c r="C69" s="12" t="s">
        <v>46</v>
      </c>
      <c r="D69" s="12">
        <v>2</v>
      </c>
      <c r="E69" s="4" t="s">
        <v>100</v>
      </c>
      <c r="F69" s="5">
        <v>66089</v>
      </c>
      <c r="G69" s="5"/>
      <c r="H69" s="5"/>
      <c r="J69" s="5"/>
      <c r="K69" s="5"/>
      <c r="L69" s="5"/>
    </row>
    <row r="70" spans="1:12" s="4" customFormat="1">
      <c r="A70" s="12">
        <v>2022</v>
      </c>
      <c r="B70" s="12" t="s">
        <v>71</v>
      </c>
      <c r="C70" s="12" t="s">
        <v>46</v>
      </c>
      <c r="D70" s="18">
        <v>3</v>
      </c>
      <c r="E70" s="4" t="s">
        <v>101</v>
      </c>
      <c r="F70" s="5">
        <v>41123</v>
      </c>
      <c r="G70" s="5"/>
      <c r="H70" s="5"/>
      <c r="J70" s="5"/>
      <c r="K70" s="5"/>
      <c r="L70" s="5"/>
    </row>
    <row r="71" spans="1:12" s="4" customFormat="1">
      <c r="A71" s="12">
        <v>2022</v>
      </c>
      <c r="B71" s="12" t="s">
        <v>71</v>
      </c>
      <c r="C71" s="12" t="s">
        <v>46</v>
      </c>
      <c r="D71" s="12">
        <v>4</v>
      </c>
      <c r="E71" s="4" t="s">
        <v>102</v>
      </c>
      <c r="F71" s="5">
        <v>40886</v>
      </c>
      <c r="G71" s="5"/>
      <c r="H71" s="5"/>
      <c r="J71" s="5"/>
      <c r="K71" s="5"/>
      <c r="L71" s="5"/>
    </row>
    <row r="72" spans="1:12" s="4" customFormat="1">
      <c r="A72" s="12">
        <v>2022</v>
      </c>
      <c r="B72" s="12" t="s">
        <v>71</v>
      </c>
      <c r="C72" s="12" t="s">
        <v>46</v>
      </c>
      <c r="D72" s="12">
        <v>5</v>
      </c>
      <c r="E72" s="4" t="s">
        <v>103</v>
      </c>
      <c r="F72" s="5">
        <v>32965</v>
      </c>
      <c r="G72" s="5"/>
      <c r="H72" s="5"/>
      <c r="J72" s="5"/>
      <c r="K72" s="5"/>
      <c r="L72" s="5"/>
    </row>
    <row r="73" spans="1:12" s="4" customFormat="1">
      <c r="A73" s="12">
        <v>2022</v>
      </c>
      <c r="B73" s="12" t="s">
        <v>71</v>
      </c>
      <c r="C73" s="12" t="s">
        <v>46</v>
      </c>
      <c r="D73" s="18">
        <v>6</v>
      </c>
      <c r="E73" s="4" t="s">
        <v>104</v>
      </c>
      <c r="F73" s="5">
        <v>30076</v>
      </c>
      <c r="G73" s="5"/>
      <c r="H73" s="5"/>
      <c r="J73" s="5"/>
      <c r="K73" s="5"/>
      <c r="L73" s="5"/>
    </row>
    <row r="74" spans="1:12" s="4" customFormat="1">
      <c r="A74" s="12">
        <v>2022</v>
      </c>
      <c r="B74" s="12" t="s">
        <v>71</v>
      </c>
      <c r="C74" s="12" t="s">
        <v>46</v>
      </c>
      <c r="D74" s="4">
        <v>7</v>
      </c>
      <c r="E74" s="4" t="s">
        <v>105</v>
      </c>
      <c r="F74" s="5">
        <v>28727</v>
      </c>
      <c r="G74" s="5"/>
      <c r="H74" s="5"/>
      <c r="J74" s="5"/>
      <c r="K74" s="5"/>
      <c r="L74" s="5"/>
    </row>
    <row r="75" spans="1:12" s="4" customFormat="1">
      <c r="A75" s="12">
        <v>2022</v>
      </c>
      <c r="B75" s="12" t="s">
        <v>71</v>
      </c>
      <c r="C75" s="12" t="s">
        <v>46</v>
      </c>
      <c r="D75" s="4">
        <v>8</v>
      </c>
      <c r="E75" s="4" t="s">
        <v>106</v>
      </c>
      <c r="F75" s="4">
        <v>13261</v>
      </c>
      <c r="G75" s="5"/>
      <c r="H75" s="5"/>
      <c r="J75" s="5"/>
      <c r="K75" s="5"/>
      <c r="L75" s="5"/>
    </row>
    <row r="76" spans="1:12" s="4" customFormat="1">
      <c r="A76" s="12">
        <v>2022</v>
      </c>
      <c r="B76" s="12" t="s">
        <v>71</v>
      </c>
      <c r="C76" s="12" t="s">
        <v>46</v>
      </c>
      <c r="D76" s="12">
        <v>9</v>
      </c>
      <c r="E76" s="4" t="s">
        <v>107</v>
      </c>
      <c r="F76" s="4">
        <v>9970</v>
      </c>
      <c r="G76" s="5"/>
      <c r="H76" s="5"/>
      <c r="J76" s="5"/>
      <c r="K76" s="5"/>
      <c r="L76" s="5"/>
    </row>
    <row r="77" spans="1:12" s="4" customFormat="1">
      <c r="A77" s="12">
        <v>2022</v>
      </c>
      <c r="B77" s="12" t="s">
        <v>71</v>
      </c>
      <c r="C77" s="12" t="s">
        <v>46</v>
      </c>
      <c r="D77" s="12">
        <v>10</v>
      </c>
      <c r="E77" s="4" t="s">
        <v>108</v>
      </c>
      <c r="F77" s="4">
        <v>4400</v>
      </c>
      <c r="G77" s="5"/>
      <c r="H77" s="5"/>
      <c r="J77" s="5"/>
      <c r="K77" s="5"/>
      <c r="L77" s="5"/>
    </row>
    <row r="78" spans="1:12" s="4" customFormat="1">
      <c r="A78" s="12">
        <v>2022</v>
      </c>
      <c r="B78" s="12" t="s">
        <v>71</v>
      </c>
      <c r="C78" s="12" t="s">
        <v>46</v>
      </c>
      <c r="D78" s="18">
        <v>11</v>
      </c>
      <c r="E78" s="4" t="s">
        <v>109</v>
      </c>
      <c r="F78" s="4">
        <v>4287</v>
      </c>
      <c r="G78" s="5"/>
      <c r="H78" s="5"/>
      <c r="J78" s="5"/>
      <c r="K78" s="5"/>
      <c r="L78" s="5"/>
    </row>
    <row r="79" spans="1:12" s="4" customFormat="1">
      <c r="A79" s="12">
        <v>2022</v>
      </c>
      <c r="B79" s="12" t="s">
        <v>71</v>
      </c>
      <c r="C79" s="12" t="s">
        <v>46</v>
      </c>
      <c r="D79" s="4">
        <v>12</v>
      </c>
      <c r="E79" s="4" t="s">
        <v>110</v>
      </c>
      <c r="F79" s="4">
        <v>4040</v>
      </c>
      <c r="G79" s="5"/>
      <c r="H79" s="5"/>
      <c r="J79" s="5"/>
      <c r="K79" s="5"/>
      <c r="L79" s="5"/>
    </row>
    <row r="80" spans="1:12" s="4" customFormat="1">
      <c r="A80" s="12">
        <v>2022</v>
      </c>
      <c r="B80" s="12" t="s">
        <v>71</v>
      </c>
      <c r="C80" s="12" t="s">
        <v>46</v>
      </c>
      <c r="D80" s="4">
        <v>13</v>
      </c>
      <c r="E80" s="4" t="s">
        <v>111</v>
      </c>
      <c r="F80" s="4">
        <v>3615</v>
      </c>
      <c r="G80" s="5"/>
      <c r="H80" s="5"/>
      <c r="J80" s="5"/>
      <c r="K80" s="5"/>
      <c r="L80" s="5"/>
    </row>
    <row r="81" spans="1:12" s="4" customFormat="1">
      <c r="A81" s="12">
        <v>2022</v>
      </c>
      <c r="B81" s="12" t="s">
        <v>71</v>
      </c>
      <c r="C81" s="12" t="s">
        <v>46</v>
      </c>
      <c r="D81" s="12">
        <v>14</v>
      </c>
      <c r="E81" s="4" t="s">
        <v>77</v>
      </c>
      <c r="F81" s="4">
        <v>3082</v>
      </c>
      <c r="G81" s="5"/>
      <c r="H81" s="5"/>
      <c r="J81" s="5"/>
      <c r="K81" s="5"/>
      <c r="L81" s="5"/>
    </row>
    <row r="82" spans="1:12" s="4" customFormat="1">
      <c r="A82" s="12">
        <v>2022</v>
      </c>
      <c r="B82" s="12" t="s">
        <v>71</v>
      </c>
      <c r="C82" s="12" t="s">
        <v>46</v>
      </c>
      <c r="D82" s="12">
        <v>15</v>
      </c>
      <c r="E82" s="4" t="s">
        <v>53</v>
      </c>
      <c r="F82" s="4">
        <v>1924</v>
      </c>
      <c r="G82" s="5"/>
      <c r="H82" s="5"/>
      <c r="J82" s="5"/>
      <c r="K82" s="5"/>
      <c r="L82" s="5"/>
    </row>
    <row r="83" spans="1:12" s="4" customFormat="1">
      <c r="A83" s="12">
        <v>2022</v>
      </c>
      <c r="B83" s="12" t="s">
        <v>71</v>
      </c>
      <c r="C83" s="12" t="s">
        <v>46</v>
      </c>
      <c r="D83" s="18">
        <v>16</v>
      </c>
      <c r="E83" s="4" t="s">
        <v>112</v>
      </c>
      <c r="F83" s="4">
        <v>459</v>
      </c>
      <c r="G83" s="5"/>
      <c r="H83" s="5"/>
      <c r="J83" s="5"/>
      <c r="K83" s="5"/>
      <c r="L83" s="5"/>
    </row>
    <row r="84" spans="1:12" s="4" customFormat="1">
      <c r="A84" s="12">
        <v>2022</v>
      </c>
      <c r="B84" s="12" t="s">
        <v>71</v>
      </c>
      <c r="C84" s="12" t="s">
        <v>46</v>
      </c>
      <c r="D84" s="4">
        <v>17</v>
      </c>
      <c r="E84" s="4" t="s">
        <v>113</v>
      </c>
      <c r="F84" s="4">
        <v>406</v>
      </c>
      <c r="G84" s="5"/>
      <c r="H84" s="5"/>
      <c r="J84" s="5"/>
      <c r="K84" s="5"/>
      <c r="L84" s="5"/>
    </row>
    <row r="85" spans="1:12" s="4" customFormat="1">
      <c r="A85" s="12">
        <v>2022</v>
      </c>
      <c r="B85" s="12" t="s">
        <v>71</v>
      </c>
      <c r="C85" s="12" t="s">
        <v>46</v>
      </c>
      <c r="D85" s="4">
        <v>18</v>
      </c>
      <c r="E85" s="4" t="s">
        <v>114</v>
      </c>
      <c r="F85" s="4">
        <v>174</v>
      </c>
      <c r="G85" s="5"/>
      <c r="H85" s="5"/>
      <c r="J85" s="5"/>
      <c r="K85" s="5"/>
      <c r="L85" s="5"/>
    </row>
    <row r="86" spans="1:12" s="4" customFormat="1">
      <c r="A86" s="12">
        <v>2022</v>
      </c>
      <c r="B86" s="12" t="s">
        <v>71</v>
      </c>
      <c r="C86" s="12" t="s">
        <v>46</v>
      </c>
      <c r="D86" s="12">
        <v>19</v>
      </c>
      <c r="E86" s="4" t="s">
        <v>115</v>
      </c>
      <c r="F86" s="4">
        <v>171</v>
      </c>
      <c r="G86" s="5"/>
      <c r="H86" s="5"/>
      <c r="J86" s="5"/>
      <c r="K86" s="5"/>
      <c r="L86" s="5"/>
    </row>
    <row r="87" spans="1:12" s="4" customFormat="1">
      <c r="A87" s="12">
        <v>2022</v>
      </c>
      <c r="B87" s="12" t="s">
        <v>71</v>
      </c>
      <c r="C87" s="12" t="s">
        <v>46</v>
      </c>
      <c r="D87" s="3" t="s">
        <v>44</v>
      </c>
      <c r="E87" s="8" t="s">
        <v>45</v>
      </c>
      <c r="F87" s="8">
        <v>7407</v>
      </c>
      <c r="G87" s="5"/>
      <c r="H87" s="5"/>
      <c r="J87" s="5"/>
      <c r="K87" s="5"/>
      <c r="L87" s="5"/>
    </row>
    <row r="88" spans="1:12">
      <c r="A88" s="13">
        <v>2020</v>
      </c>
      <c r="B88" s="13" t="s">
        <v>71</v>
      </c>
      <c r="C88" s="13" t="s">
        <v>72</v>
      </c>
      <c r="D88" s="13">
        <v>1</v>
      </c>
      <c r="E88" s="6" t="s">
        <v>73</v>
      </c>
      <c r="F88" s="7">
        <v>178004</v>
      </c>
      <c r="G88" s="20">
        <f>F88/H88</f>
        <v>0.49224727956528352</v>
      </c>
      <c r="H88" s="7">
        <f>SUM(F88:F92)</f>
        <v>361615</v>
      </c>
      <c r="J88" s="21">
        <f>F88-F89</f>
        <v>68221</v>
      </c>
      <c r="K88" s="21">
        <f>H88-F88-F89</f>
        <v>73828</v>
      </c>
      <c r="L88" s="21">
        <f>H88-F88</f>
        <v>183611</v>
      </c>
    </row>
    <row r="89" spans="1:12">
      <c r="A89" s="13">
        <v>2020</v>
      </c>
      <c r="B89" s="13" t="s">
        <v>71</v>
      </c>
      <c r="C89" s="13" t="s">
        <v>72</v>
      </c>
      <c r="D89" s="13">
        <v>2</v>
      </c>
      <c r="E89" s="6" t="s">
        <v>116</v>
      </c>
      <c r="F89" s="7">
        <v>109783</v>
      </c>
      <c r="G89" s="7"/>
      <c r="H89" s="7"/>
      <c r="J89" s="7"/>
    </row>
    <row r="90" spans="1:12">
      <c r="A90" s="13">
        <v>2020</v>
      </c>
      <c r="B90" s="13" t="s">
        <v>71</v>
      </c>
      <c r="C90" s="13" t="s">
        <v>72</v>
      </c>
      <c r="D90" s="13">
        <v>3</v>
      </c>
      <c r="E90" s="6" t="s">
        <v>117</v>
      </c>
      <c r="F90" s="7">
        <v>40196</v>
      </c>
      <c r="G90" s="7"/>
      <c r="H90" s="7"/>
      <c r="J90" s="7"/>
    </row>
    <row r="91" spans="1:12">
      <c r="A91" s="13">
        <v>2020</v>
      </c>
      <c r="B91" s="13" t="s">
        <v>71</v>
      </c>
      <c r="C91" s="13" t="s">
        <v>72</v>
      </c>
      <c r="D91" s="13">
        <v>4</v>
      </c>
      <c r="E91" s="6" t="s">
        <v>118</v>
      </c>
      <c r="F91" s="7">
        <v>29382</v>
      </c>
      <c r="G91" s="7"/>
      <c r="H91" s="7"/>
      <c r="J91" s="7"/>
    </row>
    <row r="92" spans="1:12">
      <c r="A92" s="13">
        <v>2020</v>
      </c>
      <c r="B92" s="13" t="s">
        <v>71</v>
      </c>
      <c r="C92" s="13" t="s">
        <v>72</v>
      </c>
      <c r="D92" s="15" t="s">
        <v>44</v>
      </c>
      <c r="E92" s="6" t="s">
        <v>45</v>
      </c>
      <c r="F92" s="7">
        <v>4250</v>
      </c>
      <c r="G92" s="7"/>
      <c r="H92" s="7"/>
      <c r="J92" s="7"/>
    </row>
    <row r="93" spans="1:12" s="4" customFormat="1">
      <c r="A93" s="12">
        <v>2020</v>
      </c>
      <c r="B93" s="12" t="s">
        <v>86</v>
      </c>
      <c r="C93" s="12" t="s">
        <v>119</v>
      </c>
      <c r="D93" s="12">
        <v>1</v>
      </c>
      <c r="E93" s="4" t="s">
        <v>120</v>
      </c>
      <c r="F93" s="5">
        <v>23482</v>
      </c>
      <c r="G93" s="19">
        <f>F93/H93</f>
        <v>0.32076167579603043</v>
      </c>
      <c r="H93" s="5">
        <f>SUM(F93:F98)</f>
        <v>73207</v>
      </c>
      <c r="J93" s="5">
        <f>F93-F94</f>
        <v>797</v>
      </c>
      <c r="K93" s="5">
        <f>H93-F93-F94</f>
        <v>27040</v>
      </c>
      <c r="L93" s="5">
        <f>H93-F93</f>
        <v>49725</v>
      </c>
    </row>
    <row r="94" spans="1:12" s="4" customFormat="1">
      <c r="A94" s="12">
        <v>2020</v>
      </c>
      <c r="B94" s="12" t="s">
        <v>86</v>
      </c>
      <c r="C94" s="12" t="s">
        <v>119</v>
      </c>
      <c r="D94" s="12">
        <v>2</v>
      </c>
      <c r="E94" s="4" t="s">
        <v>121</v>
      </c>
      <c r="F94" s="5">
        <v>22685</v>
      </c>
      <c r="H94" s="5"/>
    </row>
    <row r="95" spans="1:12" s="4" customFormat="1">
      <c r="A95" s="12">
        <v>2020</v>
      </c>
      <c r="B95" s="12" t="s">
        <v>86</v>
      </c>
      <c r="C95" s="12" t="s">
        <v>119</v>
      </c>
      <c r="D95" s="12">
        <v>3</v>
      </c>
      <c r="E95" s="4" t="s">
        <v>122</v>
      </c>
      <c r="F95" s="5">
        <v>13351</v>
      </c>
      <c r="H95" s="5"/>
    </row>
    <row r="96" spans="1:12" s="4" customFormat="1">
      <c r="A96" s="12">
        <v>2020</v>
      </c>
      <c r="B96" s="12" t="s">
        <v>86</v>
      </c>
      <c r="C96" s="12" t="s">
        <v>119</v>
      </c>
      <c r="D96" s="12">
        <v>4</v>
      </c>
      <c r="E96" s="4" t="s">
        <v>123</v>
      </c>
      <c r="F96" s="4">
        <v>6047</v>
      </c>
      <c r="H96" s="5"/>
    </row>
    <row r="97" spans="1:12" s="4" customFormat="1">
      <c r="A97" s="12">
        <v>2020</v>
      </c>
      <c r="B97" s="12" t="s">
        <v>86</v>
      </c>
      <c r="C97" s="12" t="s">
        <v>119</v>
      </c>
      <c r="D97" s="12">
        <v>5</v>
      </c>
      <c r="E97" s="4" t="s">
        <v>124</v>
      </c>
      <c r="F97" s="4">
        <v>5908</v>
      </c>
      <c r="H97" s="5"/>
    </row>
    <row r="98" spans="1:12" s="4" customFormat="1">
      <c r="A98" s="12">
        <v>2020</v>
      </c>
      <c r="B98" s="12" t="s">
        <v>86</v>
      </c>
      <c r="C98" s="12" t="s">
        <v>119</v>
      </c>
      <c r="D98" s="3" t="s">
        <v>44</v>
      </c>
      <c r="E98" s="4" t="s">
        <v>45</v>
      </c>
      <c r="F98" s="4">
        <v>1734</v>
      </c>
      <c r="H98" s="5"/>
    </row>
    <row r="99" spans="1:12">
      <c r="A99" s="13">
        <v>2020</v>
      </c>
      <c r="B99" s="13" t="s">
        <v>71</v>
      </c>
      <c r="C99" s="13" t="s">
        <v>119</v>
      </c>
      <c r="D99" s="13">
        <v>1</v>
      </c>
      <c r="E99" s="6" t="s">
        <v>125</v>
      </c>
      <c r="F99" s="7">
        <v>37488</v>
      </c>
      <c r="G99" s="20">
        <f>F99/H99</f>
        <v>0.31349199712331288</v>
      </c>
      <c r="H99" s="7">
        <f>SUM(F99:F110)</f>
        <v>119582</v>
      </c>
      <c r="J99" s="21">
        <f>F99-F100</f>
        <v>11083</v>
      </c>
      <c r="K99" s="21">
        <f>H99-F99-F100</f>
        <v>55689</v>
      </c>
      <c r="L99" s="21">
        <f>H99-F99</f>
        <v>82094</v>
      </c>
    </row>
    <row r="100" spans="1:12">
      <c r="A100" s="13">
        <v>2020</v>
      </c>
      <c r="B100" s="13" t="s">
        <v>71</v>
      </c>
      <c r="C100" s="13" t="s">
        <v>119</v>
      </c>
      <c r="D100" s="13">
        <v>2</v>
      </c>
      <c r="E100" s="6" t="s">
        <v>126</v>
      </c>
      <c r="F100" s="7">
        <v>26405</v>
      </c>
      <c r="G100" s="7"/>
      <c r="H100" s="7"/>
      <c r="J100" s="7"/>
      <c r="K100" s="7"/>
    </row>
    <row r="101" spans="1:12">
      <c r="A101" s="13">
        <v>2020</v>
      </c>
      <c r="B101" s="13" t="s">
        <v>71</v>
      </c>
      <c r="C101" s="13" t="s">
        <v>119</v>
      </c>
      <c r="D101" s="13">
        <v>3</v>
      </c>
      <c r="E101" s="6" t="s">
        <v>127</v>
      </c>
      <c r="F101" s="7">
        <v>23274</v>
      </c>
      <c r="G101" s="7"/>
      <c r="H101" s="7"/>
      <c r="J101" s="7"/>
      <c r="K101" s="7"/>
    </row>
    <row r="102" spans="1:12">
      <c r="A102" s="13">
        <v>2020</v>
      </c>
      <c r="B102" s="13" t="s">
        <v>71</v>
      </c>
      <c r="C102" s="13" t="s">
        <v>119</v>
      </c>
      <c r="D102" s="13">
        <v>4</v>
      </c>
      <c r="E102" s="6" t="s">
        <v>82</v>
      </c>
      <c r="F102" s="7">
        <v>21507</v>
      </c>
      <c r="G102" s="7"/>
      <c r="H102" s="7"/>
      <c r="J102" s="7"/>
      <c r="K102" s="7"/>
    </row>
    <row r="103" spans="1:12">
      <c r="A103" s="13">
        <v>2020</v>
      </c>
      <c r="B103" s="13" t="s">
        <v>71</v>
      </c>
      <c r="C103" s="13" t="s">
        <v>119</v>
      </c>
      <c r="D103" s="13">
        <v>5</v>
      </c>
      <c r="E103" s="6" t="s">
        <v>128</v>
      </c>
      <c r="F103" s="7">
        <v>4265</v>
      </c>
      <c r="G103" s="7"/>
      <c r="H103" s="7"/>
      <c r="J103" s="7"/>
      <c r="K103" s="7"/>
    </row>
    <row r="104" spans="1:12">
      <c r="A104" s="13">
        <v>2020</v>
      </c>
      <c r="B104" s="13" t="s">
        <v>71</v>
      </c>
      <c r="C104" s="13" t="s">
        <v>119</v>
      </c>
      <c r="D104" s="13">
        <v>6</v>
      </c>
      <c r="E104" s="6" t="s">
        <v>50</v>
      </c>
      <c r="F104" s="7">
        <v>2539</v>
      </c>
      <c r="G104" s="7"/>
      <c r="H104" s="7"/>
      <c r="J104" s="7"/>
      <c r="K104" s="7"/>
    </row>
    <row r="105" spans="1:12">
      <c r="A105" s="13">
        <v>2020</v>
      </c>
      <c r="B105" s="13" t="s">
        <v>71</v>
      </c>
      <c r="C105" s="13" t="s">
        <v>119</v>
      </c>
      <c r="D105" s="13">
        <v>7</v>
      </c>
      <c r="E105" s="6" t="s">
        <v>129</v>
      </c>
      <c r="F105" s="6">
        <v>1350</v>
      </c>
      <c r="G105" s="7"/>
      <c r="H105" s="7"/>
      <c r="J105" s="7"/>
      <c r="K105" s="7"/>
    </row>
    <row r="106" spans="1:12">
      <c r="A106" s="13">
        <v>2020</v>
      </c>
      <c r="B106" s="13" t="s">
        <v>71</v>
      </c>
      <c r="C106" s="13" t="s">
        <v>119</v>
      </c>
      <c r="D106" s="13">
        <v>8</v>
      </c>
      <c r="E106" s="6" t="s">
        <v>130</v>
      </c>
      <c r="F106" s="6">
        <v>1336</v>
      </c>
      <c r="G106" s="7"/>
      <c r="H106" s="7"/>
      <c r="J106" s="7"/>
      <c r="K106" s="7"/>
    </row>
    <row r="107" spans="1:12">
      <c r="A107" s="13">
        <v>2020</v>
      </c>
      <c r="B107" s="13" t="s">
        <v>71</v>
      </c>
      <c r="C107" s="13" t="s">
        <v>119</v>
      </c>
      <c r="D107" s="13">
        <v>9</v>
      </c>
      <c r="E107" s="6" t="s">
        <v>131</v>
      </c>
      <c r="F107" s="6">
        <v>418</v>
      </c>
      <c r="G107" s="7"/>
      <c r="H107" s="7"/>
      <c r="J107" s="7"/>
      <c r="K107" s="7"/>
    </row>
    <row r="108" spans="1:12">
      <c r="A108" s="13">
        <v>2020</v>
      </c>
      <c r="B108" s="13" t="s">
        <v>71</v>
      </c>
      <c r="C108" s="13" t="s">
        <v>119</v>
      </c>
      <c r="D108" s="13">
        <v>10</v>
      </c>
      <c r="E108" s="6" t="s">
        <v>132</v>
      </c>
      <c r="F108" s="6">
        <v>283</v>
      </c>
      <c r="G108" s="7"/>
      <c r="H108" s="7"/>
      <c r="J108" s="7"/>
      <c r="K108" s="7"/>
    </row>
    <row r="109" spans="1:12">
      <c r="A109" s="13">
        <v>2020</v>
      </c>
      <c r="B109" s="13" t="s">
        <v>71</v>
      </c>
      <c r="C109" s="13" t="s">
        <v>119</v>
      </c>
      <c r="D109" s="13">
        <v>11</v>
      </c>
      <c r="E109" s="6" t="s">
        <v>133</v>
      </c>
      <c r="F109" s="6">
        <v>267</v>
      </c>
      <c r="G109" s="7"/>
      <c r="H109" s="7"/>
      <c r="J109" s="7"/>
      <c r="K109" s="7"/>
    </row>
    <row r="110" spans="1:12">
      <c r="A110" s="13">
        <v>2020</v>
      </c>
      <c r="B110" s="13" t="s">
        <v>71</v>
      </c>
      <c r="C110" s="13" t="s">
        <v>119</v>
      </c>
      <c r="D110" s="15" t="s">
        <v>44</v>
      </c>
      <c r="E110" s="6" t="s">
        <v>45</v>
      </c>
      <c r="F110" s="6">
        <v>450</v>
      </c>
      <c r="G110" s="7"/>
      <c r="H110" s="7"/>
      <c r="J110" s="7"/>
      <c r="K110" s="7"/>
    </row>
    <row r="111" spans="1:12" s="4" customFormat="1">
      <c r="A111" s="12">
        <v>2020</v>
      </c>
      <c r="B111" s="12" t="s">
        <v>86</v>
      </c>
      <c r="C111" s="12" t="s">
        <v>52</v>
      </c>
      <c r="D111" s="12">
        <v>1</v>
      </c>
      <c r="E111" s="4" t="s">
        <v>134</v>
      </c>
      <c r="F111" s="5">
        <v>209682</v>
      </c>
      <c r="G111" s="19">
        <f>F111/H111</f>
        <v>0.36230965015196887</v>
      </c>
      <c r="H111" s="5">
        <f>SUM(F111:F114)</f>
        <v>578737</v>
      </c>
      <c r="J111" s="5">
        <f>F111-F112</f>
        <v>4452</v>
      </c>
      <c r="K111" s="5">
        <f>H111-F111-F112</f>
        <v>163825</v>
      </c>
      <c r="L111" s="5">
        <f>H111-F111</f>
        <v>369055</v>
      </c>
    </row>
    <row r="112" spans="1:12" s="4" customFormat="1">
      <c r="A112" s="12">
        <v>2020</v>
      </c>
      <c r="B112" s="12" t="s">
        <v>86</v>
      </c>
      <c r="C112" s="12" t="s">
        <v>52</v>
      </c>
      <c r="D112" s="12">
        <v>2</v>
      </c>
      <c r="E112" s="4" t="s">
        <v>135</v>
      </c>
      <c r="F112" s="5">
        <v>205230</v>
      </c>
      <c r="G112" s="5"/>
      <c r="H112" s="5"/>
      <c r="J112" s="5"/>
      <c r="K112" s="5"/>
      <c r="L112" s="5"/>
    </row>
    <row r="113" spans="1:12" s="4" customFormat="1">
      <c r="A113" s="12">
        <v>2020</v>
      </c>
      <c r="B113" s="12" t="s">
        <v>86</v>
      </c>
      <c r="C113" s="12" t="s">
        <v>52</v>
      </c>
      <c r="D113" s="12">
        <v>3</v>
      </c>
      <c r="E113" s="4" t="s">
        <v>136</v>
      </c>
      <c r="F113" s="5">
        <v>159430</v>
      </c>
      <c r="G113" s="5"/>
      <c r="H113" s="5"/>
      <c r="J113" s="5"/>
      <c r="K113" s="5"/>
      <c r="L113" s="5"/>
    </row>
    <row r="114" spans="1:12" s="4" customFormat="1">
      <c r="A114" s="12">
        <v>2020</v>
      </c>
      <c r="B114" s="12" t="s">
        <v>86</v>
      </c>
      <c r="C114" s="12" t="s">
        <v>52</v>
      </c>
      <c r="D114" s="3" t="s">
        <v>44</v>
      </c>
      <c r="E114" s="4" t="s">
        <v>45</v>
      </c>
      <c r="F114" s="5">
        <v>4395</v>
      </c>
      <c r="G114" s="5"/>
      <c r="H114" s="5"/>
      <c r="J114" s="5"/>
      <c r="K114" s="5"/>
      <c r="L114" s="5"/>
    </row>
    <row r="115" spans="1:12">
      <c r="A115" s="13">
        <v>2018</v>
      </c>
      <c r="B115" s="13" t="s">
        <v>86</v>
      </c>
      <c r="C115" s="13" t="s">
        <v>119</v>
      </c>
      <c r="D115" s="13">
        <v>1</v>
      </c>
      <c r="E115" s="6" t="s">
        <v>137</v>
      </c>
      <c r="F115" s="7">
        <v>25351</v>
      </c>
      <c r="G115" s="20">
        <f>F115/H115</f>
        <v>0.4281974190933045</v>
      </c>
      <c r="H115" s="7">
        <f>SUM(F115:F122)</f>
        <v>59204</v>
      </c>
      <c r="J115" s="21">
        <f>F115-F116</f>
        <v>11331</v>
      </c>
      <c r="K115" s="21">
        <f>H115-F115-F116</f>
        <v>19833</v>
      </c>
      <c r="L115" s="21">
        <f>H115-F115</f>
        <v>33853</v>
      </c>
    </row>
    <row r="116" spans="1:12">
      <c r="A116" s="13">
        <v>2018</v>
      </c>
      <c r="B116" s="13" t="s">
        <v>86</v>
      </c>
      <c r="C116" s="13" t="s">
        <v>119</v>
      </c>
      <c r="D116" s="13">
        <v>2</v>
      </c>
      <c r="E116" s="6" t="s">
        <v>138</v>
      </c>
      <c r="F116" s="7">
        <v>14020</v>
      </c>
      <c r="G116" s="7"/>
      <c r="H116" s="7"/>
      <c r="J116" s="7"/>
    </row>
    <row r="117" spans="1:12">
      <c r="A117" s="13">
        <v>2018</v>
      </c>
      <c r="B117" s="13" t="s">
        <v>86</v>
      </c>
      <c r="C117" s="13" t="s">
        <v>119</v>
      </c>
      <c r="D117" s="13">
        <v>3</v>
      </c>
      <c r="E117" s="6" t="s">
        <v>139</v>
      </c>
      <c r="F117" s="7">
        <v>6774</v>
      </c>
      <c r="G117" s="7"/>
      <c r="H117" s="7"/>
      <c r="J117" s="7"/>
    </row>
    <row r="118" spans="1:12">
      <c r="A118" s="13">
        <v>2018</v>
      </c>
      <c r="B118" s="13" t="s">
        <v>86</v>
      </c>
      <c r="C118" s="13" t="s">
        <v>119</v>
      </c>
      <c r="D118" s="13">
        <v>4</v>
      </c>
      <c r="E118" s="6" t="s">
        <v>140</v>
      </c>
      <c r="F118" s="7">
        <v>3469</v>
      </c>
      <c r="G118" s="7"/>
      <c r="H118" s="7"/>
      <c r="J118" s="7"/>
    </row>
    <row r="119" spans="1:12">
      <c r="A119" s="13">
        <v>2018</v>
      </c>
      <c r="B119" s="13" t="s">
        <v>86</v>
      </c>
      <c r="C119" s="13" t="s">
        <v>119</v>
      </c>
      <c r="D119" s="13">
        <v>5</v>
      </c>
      <c r="E119" s="6" t="s">
        <v>141</v>
      </c>
      <c r="F119" s="7">
        <v>3137</v>
      </c>
      <c r="G119" s="7"/>
      <c r="H119" s="7"/>
      <c r="J119" s="7"/>
    </row>
    <row r="120" spans="1:12">
      <c r="A120" s="13">
        <v>2018</v>
      </c>
      <c r="B120" s="13" t="s">
        <v>86</v>
      </c>
      <c r="C120" s="13" t="s">
        <v>119</v>
      </c>
      <c r="D120" s="13">
        <v>6</v>
      </c>
      <c r="E120" s="6" t="s">
        <v>142</v>
      </c>
      <c r="F120" s="6">
        <v>2734</v>
      </c>
      <c r="G120" s="7"/>
      <c r="H120" s="7"/>
      <c r="J120" s="7"/>
    </row>
    <row r="121" spans="1:12">
      <c r="A121" s="13">
        <v>2018</v>
      </c>
      <c r="B121" s="13" t="s">
        <v>86</v>
      </c>
      <c r="C121" s="13" t="s">
        <v>119</v>
      </c>
      <c r="D121" s="13">
        <v>7</v>
      </c>
      <c r="E121" s="6" t="s">
        <v>143</v>
      </c>
      <c r="F121" s="6">
        <v>2546</v>
      </c>
      <c r="G121" s="7"/>
      <c r="H121" s="7"/>
      <c r="J121" s="7"/>
    </row>
    <row r="122" spans="1:12">
      <c r="A122" s="13">
        <v>2018</v>
      </c>
      <c r="B122" s="13" t="s">
        <v>86</v>
      </c>
      <c r="C122" s="13" t="s">
        <v>119</v>
      </c>
      <c r="D122" s="15" t="s">
        <v>44</v>
      </c>
      <c r="E122" s="6" t="s">
        <v>45</v>
      </c>
      <c r="F122" s="6">
        <v>1173</v>
      </c>
      <c r="G122" s="7"/>
      <c r="H122" s="7"/>
      <c r="J122" s="7"/>
    </row>
    <row r="123" spans="1:12" s="4" customFormat="1">
      <c r="A123" s="12">
        <v>2018</v>
      </c>
      <c r="B123" s="12" t="s">
        <v>144</v>
      </c>
      <c r="C123" s="12" t="s">
        <v>145</v>
      </c>
      <c r="D123" s="12">
        <v>1</v>
      </c>
      <c r="E123" s="4" t="s">
        <v>146</v>
      </c>
      <c r="F123" s="5">
        <v>930</v>
      </c>
      <c r="G123" s="19">
        <f>F123/H123</f>
        <v>0.42024401265250788</v>
      </c>
      <c r="H123" s="5">
        <f>SUM(F123:F125)</f>
        <v>2213</v>
      </c>
      <c r="J123" s="5">
        <f>F123-F124</f>
        <v>189</v>
      </c>
      <c r="K123" s="5">
        <f>H123-F123-F124</f>
        <v>542</v>
      </c>
      <c r="L123" s="5">
        <f>H123-F123</f>
        <v>1283</v>
      </c>
    </row>
    <row r="124" spans="1:12" s="4" customFormat="1">
      <c r="A124" s="12">
        <v>2018</v>
      </c>
      <c r="B124" s="12" t="s">
        <v>144</v>
      </c>
      <c r="C124" s="12" t="s">
        <v>145</v>
      </c>
      <c r="D124" s="12">
        <v>2</v>
      </c>
      <c r="E124" s="4" t="s">
        <v>147</v>
      </c>
      <c r="F124" s="5">
        <v>741</v>
      </c>
      <c r="G124" s="5"/>
      <c r="H124" s="5"/>
      <c r="J124" s="5"/>
      <c r="K124" s="5"/>
      <c r="L124" s="5"/>
    </row>
    <row r="125" spans="1:12" s="4" customFormat="1">
      <c r="A125" s="12">
        <v>2018</v>
      </c>
      <c r="B125" s="12" t="s">
        <v>144</v>
      </c>
      <c r="C125" s="12" t="s">
        <v>145</v>
      </c>
      <c r="D125" s="12" t="s">
        <v>44</v>
      </c>
      <c r="E125" s="4" t="s">
        <v>45</v>
      </c>
      <c r="F125" s="5">
        <v>542</v>
      </c>
      <c r="G125" s="5"/>
      <c r="H125" s="5"/>
      <c r="J125" s="5"/>
      <c r="K125" s="5"/>
      <c r="L125" s="5"/>
    </row>
    <row r="126" spans="1:12">
      <c r="A126" s="13">
        <v>2018</v>
      </c>
      <c r="B126" s="13" t="s">
        <v>148</v>
      </c>
      <c r="C126" s="13" t="s">
        <v>149</v>
      </c>
      <c r="D126" s="13">
        <v>1</v>
      </c>
      <c r="E126" s="6" t="s">
        <v>150</v>
      </c>
      <c r="F126" s="7">
        <v>30384</v>
      </c>
      <c r="G126" s="20">
        <f>F126/H126</f>
        <v>0.45508192792738822</v>
      </c>
      <c r="H126" s="7">
        <f>SUM(F126:F131)</f>
        <v>66766</v>
      </c>
      <c r="J126" s="21">
        <f>F126-F127</f>
        <v>14611</v>
      </c>
      <c r="K126" s="21">
        <f>H126-F126-F127</f>
        <v>20609</v>
      </c>
      <c r="L126" s="21">
        <f>H126-F126</f>
        <v>36382</v>
      </c>
    </row>
    <row r="127" spans="1:12">
      <c r="A127" s="13">
        <v>2018</v>
      </c>
      <c r="B127" s="13" t="s">
        <v>148</v>
      </c>
      <c r="C127" s="13" t="s">
        <v>149</v>
      </c>
      <c r="D127" s="13">
        <v>2</v>
      </c>
      <c r="E127" s="6" t="s">
        <v>110</v>
      </c>
      <c r="F127" s="7">
        <v>15773</v>
      </c>
      <c r="G127" s="7"/>
      <c r="H127" s="7"/>
      <c r="J127" s="7"/>
    </row>
    <row r="128" spans="1:12">
      <c r="A128" s="13">
        <v>2018</v>
      </c>
      <c r="B128" s="13" t="s">
        <v>148</v>
      </c>
      <c r="C128" s="13" t="s">
        <v>149</v>
      </c>
      <c r="D128" s="13">
        <v>3</v>
      </c>
      <c r="E128" s="6" t="s">
        <v>73</v>
      </c>
      <c r="F128" s="7">
        <v>13892</v>
      </c>
      <c r="G128" s="7"/>
      <c r="H128" s="7"/>
      <c r="J128" s="7"/>
    </row>
    <row r="129" spans="1:12">
      <c r="A129" s="13">
        <v>2018</v>
      </c>
      <c r="B129" s="13" t="s">
        <v>148</v>
      </c>
      <c r="C129" s="13" t="s">
        <v>149</v>
      </c>
      <c r="D129" s="13">
        <v>4</v>
      </c>
      <c r="E129" s="6" t="s">
        <v>151</v>
      </c>
      <c r="F129" s="7">
        <v>3970</v>
      </c>
      <c r="G129" s="7"/>
      <c r="H129" s="7"/>
      <c r="J129" s="7"/>
    </row>
    <row r="130" spans="1:12">
      <c r="A130" s="13">
        <v>2018</v>
      </c>
      <c r="B130" s="13" t="s">
        <v>148</v>
      </c>
      <c r="C130" s="13" t="s">
        <v>149</v>
      </c>
      <c r="D130" s="13">
        <v>5</v>
      </c>
      <c r="E130" s="6" t="s">
        <v>152</v>
      </c>
      <c r="F130" s="7">
        <v>2244</v>
      </c>
      <c r="G130" s="7"/>
      <c r="H130" s="7"/>
      <c r="J130" s="7"/>
    </row>
    <row r="131" spans="1:12">
      <c r="A131" s="13">
        <v>2018</v>
      </c>
      <c r="B131" s="13" t="s">
        <v>148</v>
      </c>
      <c r="C131" s="13" t="s">
        <v>149</v>
      </c>
      <c r="D131" s="15" t="s">
        <v>44</v>
      </c>
      <c r="E131" s="6" t="s">
        <v>45</v>
      </c>
      <c r="F131" s="6">
        <v>503</v>
      </c>
      <c r="G131" s="7"/>
      <c r="H131" s="7"/>
      <c r="J131" s="7"/>
    </row>
    <row r="132" spans="1:12" s="4" customFormat="1">
      <c r="A132" s="12">
        <v>2018</v>
      </c>
      <c r="B132" s="12" t="s">
        <v>144</v>
      </c>
      <c r="C132" s="12" t="s">
        <v>46</v>
      </c>
      <c r="D132" s="12">
        <v>1</v>
      </c>
      <c r="E132" s="4" t="s">
        <v>153</v>
      </c>
      <c r="F132" s="5">
        <v>6030</v>
      </c>
      <c r="G132" s="19">
        <f>F132/H132</f>
        <v>0.25359576078728235</v>
      </c>
      <c r="H132" s="5">
        <f>SUM(F132:F135)</f>
        <v>23778</v>
      </c>
      <c r="J132" s="5">
        <f>F132-F133</f>
        <v>3625</v>
      </c>
      <c r="K132" s="5">
        <f>H132-F132-F133</f>
        <v>15343</v>
      </c>
      <c r="L132" s="5">
        <f>H132-F132</f>
        <v>17748</v>
      </c>
    </row>
    <row r="133" spans="1:12" s="4" customFormat="1">
      <c r="A133" s="12">
        <v>2018</v>
      </c>
      <c r="B133" s="12" t="s">
        <v>144</v>
      </c>
      <c r="C133" s="12" t="s">
        <v>46</v>
      </c>
      <c r="D133" s="12">
        <v>2</v>
      </c>
      <c r="E133" s="4" t="s">
        <v>154</v>
      </c>
      <c r="F133" s="5">
        <v>2405</v>
      </c>
      <c r="H133" s="5"/>
    </row>
    <row r="134" spans="1:12" s="4" customFormat="1">
      <c r="A134" s="12">
        <v>2018</v>
      </c>
      <c r="B134" s="12" t="s">
        <v>144</v>
      </c>
      <c r="C134" s="12" t="s">
        <v>46</v>
      </c>
      <c r="D134" s="12">
        <v>3</v>
      </c>
      <c r="E134" s="4" t="s">
        <v>155</v>
      </c>
      <c r="F134" s="5">
        <v>1846</v>
      </c>
      <c r="H134" s="5"/>
    </row>
    <row r="135" spans="1:12" s="4" customFormat="1">
      <c r="A135" s="12">
        <v>2018</v>
      </c>
      <c r="B135" s="12" t="s">
        <v>144</v>
      </c>
      <c r="C135" s="12" t="s">
        <v>46</v>
      </c>
      <c r="D135" s="12" t="s">
        <v>44</v>
      </c>
      <c r="E135" s="4" t="s">
        <v>45</v>
      </c>
      <c r="F135" s="4">
        <v>13497</v>
      </c>
      <c r="H135" s="5"/>
    </row>
    <row r="136" spans="1:12">
      <c r="A136" s="13">
        <v>2018</v>
      </c>
      <c r="B136" s="13" t="s">
        <v>71</v>
      </c>
      <c r="C136" s="13" t="s">
        <v>46</v>
      </c>
      <c r="D136" s="13">
        <v>1</v>
      </c>
      <c r="E136" s="6" t="s">
        <v>126</v>
      </c>
      <c r="F136" s="7">
        <v>144103</v>
      </c>
      <c r="G136" s="20">
        <f>F136/H136</f>
        <v>0.45895013758662861</v>
      </c>
      <c r="H136" s="7">
        <f>SUM(F136:F146)</f>
        <v>313984</v>
      </c>
      <c r="J136" s="21">
        <f>F136-F137</f>
        <v>53531</v>
      </c>
      <c r="K136" s="21">
        <f>H136-F136-F137</f>
        <v>79309</v>
      </c>
      <c r="L136" s="21">
        <f>H136-F136</f>
        <v>169881</v>
      </c>
    </row>
    <row r="137" spans="1:12">
      <c r="A137" s="13">
        <v>2018</v>
      </c>
      <c r="B137" s="13" t="s">
        <v>71</v>
      </c>
      <c r="C137" s="13" t="s">
        <v>46</v>
      </c>
      <c r="D137" s="13">
        <v>2</v>
      </c>
      <c r="E137" s="6" t="s">
        <v>156</v>
      </c>
      <c r="F137" s="7">
        <v>90572</v>
      </c>
      <c r="G137" s="7"/>
      <c r="H137" s="7"/>
      <c r="J137" s="7"/>
      <c r="K137" s="7"/>
    </row>
    <row r="138" spans="1:12">
      <c r="A138" s="13">
        <v>2018</v>
      </c>
      <c r="B138" s="13" t="s">
        <v>71</v>
      </c>
      <c r="C138" s="13" t="s">
        <v>46</v>
      </c>
      <c r="D138" s="13">
        <v>3</v>
      </c>
      <c r="E138" s="6" t="s">
        <v>157</v>
      </c>
      <c r="F138" s="7">
        <v>63049</v>
      </c>
      <c r="G138" s="7"/>
      <c r="H138" s="7"/>
      <c r="J138" s="7"/>
      <c r="K138" s="7"/>
    </row>
    <row r="139" spans="1:12">
      <c r="A139" s="13">
        <v>2018</v>
      </c>
      <c r="B139" s="13" t="s">
        <v>71</v>
      </c>
      <c r="C139" s="13" t="s">
        <v>46</v>
      </c>
      <c r="D139" s="13">
        <v>4</v>
      </c>
      <c r="E139" s="6" t="s">
        <v>158</v>
      </c>
      <c r="F139" s="7">
        <v>4857</v>
      </c>
      <c r="G139" s="7"/>
      <c r="H139" s="7"/>
      <c r="J139" s="7"/>
      <c r="K139" s="7"/>
    </row>
    <row r="140" spans="1:12">
      <c r="A140" s="13">
        <v>2018</v>
      </c>
      <c r="B140" s="13" t="s">
        <v>71</v>
      </c>
      <c r="C140" s="13" t="s">
        <v>46</v>
      </c>
      <c r="D140" s="13">
        <v>5</v>
      </c>
      <c r="E140" s="6" t="s">
        <v>50</v>
      </c>
      <c r="F140" s="7">
        <v>4691</v>
      </c>
      <c r="G140" s="7"/>
      <c r="H140" s="7"/>
      <c r="J140" s="7"/>
      <c r="K140" s="7"/>
    </row>
    <row r="141" spans="1:12">
      <c r="A141" s="13">
        <v>2018</v>
      </c>
      <c r="B141" s="13" t="s">
        <v>71</v>
      </c>
      <c r="C141" s="13" t="s">
        <v>46</v>
      </c>
      <c r="D141" s="13">
        <v>6</v>
      </c>
      <c r="E141" s="6" t="s">
        <v>159</v>
      </c>
      <c r="F141" s="7">
        <v>2096</v>
      </c>
      <c r="G141" s="7"/>
      <c r="H141" s="7"/>
      <c r="J141" s="7"/>
      <c r="K141" s="7"/>
    </row>
    <row r="142" spans="1:12">
      <c r="A142" s="13">
        <v>2018</v>
      </c>
      <c r="B142" s="13" t="s">
        <v>71</v>
      </c>
      <c r="C142" s="13" t="s">
        <v>46</v>
      </c>
      <c r="D142" s="13">
        <v>7</v>
      </c>
      <c r="E142" s="6" t="s">
        <v>160</v>
      </c>
      <c r="F142" s="6">
        <v>861</v>
      </c>
      <c r="G142" s="7"/>
      <c r="H142" s="7"/>
      <c r="J142" s="7"/>
      <c r="K142" s="7"/>
    </row>
    <row r="143" spans="1:12">
      <c r="A143" s="13">
        <v>2018</v>
      </c>
      <c r="B143" s="13" t="s">
        <v>71</v>
      </c>
      <c r="C143" s="13" t="s">
        <v>46</v>
      </c>
      <c r="D143" s="13">
        <v>8</v>
      </c>
      <c r="E143" s="6" t="s">
        <v>161</v>
      </c>
      <c r="F143" s="6">
        <v>787</v>
      </c>
      <c r="G143" s="7"/>
      <c r="H143" s="7"/>
      <c r="J143" s="7"/>
      <c r="K143" s="7"/>
    </row>
    <row r="144" spans="1:12">
      <c r="A144" s="13">
        <v>2018</v>
      </c>
      <c r="B144" s="13" t="s">
        <v>71</v>
      </c>
      <c r="C144" s="13" t="s">
        <v>46</v>
      </c>
      <c r="D144" s="13">
        <v>9</v>
      </c>
      <c r="E144" s="6" t="s">
        <v>162</v>
      </c>
      <c r="F144" s="6">
        <v>755</v>
      </c>
      <c r="G144" s="7"/>
      <c r="H144" s="7"/>
      <c r="J144" s="7"/>
      <c r="K144" s="7"/>
    </row>
    <row r="145" spans="1:12">
      <c r="A145" s="13">
        <v>2018</v>
      </c>
      <c r="B145" s="13" t="s">
        <v>71</v>
      </c>
      <c r="C145" s="13" t="s">
        <v>46</v>
      </c>
      <c r="D145" s="13">
        <v>10</v>
      </c>
      <c r="E145" s="6" t="s">
        <v>163</v>
      </c>
      <c r="F145" s="6">
        <v>512</v>
      </c>
      <c r="G145" s="7"/>
      <c r="H145" s="7"/>
      <c r="J145" s="7"/>
      <c r="K145" s="7"/>
    </row>
    <row r="146" spans="1:12">
      <c r="A146" s="13">
        <v>2018</v>
      </c>
      <c r="B146" s="13" t="s">
        <v>71</v>
      </c>
      <c r="C146" s="13" t="s">
        <v>46</v>
      </c>
      <c r="D146" s="15" t="s">
        <v>44</v>
      </c>
      <c r="E146" s="6" t="s">
        <v>45</v>
      </c>
      <c r="F146" s="6">
        <v>1701</v>
      </c>
      <c r="G146" s="7"/>
      <c r="H146" s="7"/>
      <c r="J146" s="7"/>
      <c r="K146" s="7"/>
    </row>
    <row r="147" spans="1:12" s="4" customFormat="1">
      <c r="A147" s="12">
        <v>2016</v>
      </c>
      <c r="B147" s="12" t="s">
        <v>144</v>
      </c>
      <c r="C147" s="12" t="s">
        <v>72</v>
      </c>
      <c r="D147" s="12">
        <v>1</v>
      </c>
      <c r="E147" s="4" t="s">
        <v>89</v>
      </c>
      <c r="F147" s="5">
        <v>10497</v>
      </c>
      <c r="G147" s="19">
        <f>F147/H147</f>
        <v>0.40803078597527792</v>
      </c>
      <c r="H147" s="5">
        <f>SUM(F147:F149)</f>
        <v>25726</v>
      </c>
      <c r="J147" s="5">
        <f>F147-F148</f>
        <v>5764</v>
      </c>
      <c r="K147" s="5">
        <f>H147-F147-F148</f>
        <v>10496</v>
      </c>
      <c r="L147" s="5">
        <f>H147-F147</f>
        <v>15229</v>
      </c>
    </row>
    <row r="148" spans="1:12" s="4" customFormat="1">
      <c r="A148" s="12">
        <v>2016</v>
      </c>
      <c r="B148" s="12" t="s">
        <v>144</v>
      </c>
      <c r="C148" s="12" t="s">
        <v>72</v>
      </c>
      <c r="D148" s="12">
        <v>2</v>
      </c>
      <c r="E148" s="4" t="s">
        <v>164</v>
      </c>
      <c r="F148" s="5">
        <v>4733</v>
      </c>
      <c r="G148" s="5"/>
      <c r="H148" s="5"/>
      <c r="J148" s="5"/>
      <c r="K148" s="5"/>
      <c r="L148" s="5"/>
    </row>
    <row r="149" spans="1:12" s="4" customFormat="1">
      <c r="A149" s="12">
        <v>2016</v>
      </c>
      <c r="B149" s="12" t="s">
        <v>144</v>
      </c>
      <c r="C149" s="12" t="s">
        <v>72</v>
      </c>
      <c r="D149" s="12" t="s">
        <v>44</v>
      </c>
      <c r="E149" s="4" t="s">
        <v>45</v>
      </c>
      <c r="F149" s="5">
        <v>10496</v>
      </c>
      <c r="G149" s="5"/>
      <c r="H149" s="5"/>
      <c r="J149" s="5"/>
      <c r="K149" s="5"/>
      <c r="L149" s="5"/>
    </row>
    <row r="150" spans="1:12">
      <c r="A150" s="13">
        <v>2016</v>
      </c>
      <c r="B150" s="13" t="s">
        <v>71</v>
      </c>
      <c r="C150" s="13" t="s">
        <v>72</v>
      </c>
      <c r="D150" s="13">
        <v>1</v>
      </c>
      <c r="E150" s="6" t="s">
        <v>165</v>
      </c>
      <c r="F150" s="7">
        <v>123473</v>
      </c>
      <c r="G150" s="20">
        <f>F150/H150</f>
        <v>0.38241142220019819</v>
      </c>
      <c r="H150" s="7">
        <f>SUM(F150:F154)</f>
        <v>322880</v>
      </c>
      <c r="J150" s="21">
        <f>F150-F151</f>
        <v>18979</v>
      </c>
      <c r="K150" s="21">
        <f>H150-F150-F151</f>
        <v>94913</v>
      </c>
      <c r="L150" s="21">
        <f>H150-F150</f>
        <v>199407</v>
      </c>
    </row>
    <row r="151" spans="1:12">
      <c r="A151" s="13">
        <v>2016</v>
      </c>
      <c r="B151" s="13" t="s">
        <v>71</v>
      </c>
      <c r="C151" s="13" t="s">
        <v>72</v>
      </c>
      <c r="D151" s="13">
        <v>2</v>
      </c>
      <c r="E151" s="6" t="s">
        <v>156</v>
      </c>
      <c r="F151" s="7">
        <v>104494</v>
      </c>
      <c r="G151" s="7"/>
      <c r="H151" s="7"/>
      <c r="J151" s="7"/>
    </row>
    <row r="152" spans="1:12">
      <c r="A152" s="13">
        <v>2016</v>
      </c>
      <c r="B152" s="13" t="s">
        <v>71</v>
      </c>
      <c r="C152" s="13" t="s">
        <v>72</v>
      </c>
      <c r="D152" s="13">
        <v>3</v>
      </c>
      <c r="E152" s="6" t="s">
        <v>166</v>
      </c>
      <c r="F152" s="7">
        <v>57399</v>
      </c>
      <c r="G152" s="7"/>
      <c r="H152" s="7"/>
      <c r="J152" s="7"/>
    </row>
    <row r="153" spans="1:12">
      <c r="A153" s="13">
        <v>2016</v>
      </c>
      <c r="B153" s="13" t="s">
        <v>71</v>
      </c>
      <c r="C153" s="13" t="s">
        <v>72</v>
      </c>
      <c r="D153" s="13">
        <v>4</v>
      </c>
      <c r="E153" s="6" t="s">
        <v>167</v>
      </c>
      <c r="F153" s="7">
        <v>34157</v>
      </c>
      <c r="G153" s="7"/>
      <c r="H153" s="7"/>
      <c r="J153" s="7"/>
    </row>
    <row r="154" spans="1:12">
      <c r="A154" s="13">
        <v>2016</v>
      </c>
      <c r="B154" s="13" t="s">
        <v>71</v>
      </c>
      <c r="C154" s="13" t="s">
        <v>72</v>
      </c>
      <c r="D154" s="15" t="s">
        <v>44</v>
      </c>
      <c r="E154" s="6" t="s">
        <v>45</v>
      </c>
      <c r="F154" s="7">
        <v>3357</v>
      </c>
      <c r="G154" s="7"/>
      <c r="H154" s="7"/>
      <c r="J154" s="7"/>
    </row>
    <row r="155" spans="1:12" s="4" customFormat="1">
      <c r="A155" s="12">
        <v>2016</v>
      </c>
      <c r="B155" s="12" t="s">
        <v>71</v>
      </c>
      <c r="C155" s="12" t="s">
        <v>168</v>
      </c>
      <c r="D155" s="12">
        <v>1</v>
      </c>
      <c r="E155" s="4" t="s">
        <v>169</v>
      </c>
      <c r="F155" s="5">
        <v>19290</v>
      </c>
      <c r="G155" s="19">
        <f>F155/H155</f>
        <v>0.48436911487758944</v>
      </c>
      <c r="H155" s="5">
        <f>SUM(F155:F158)</f>
        <v>39825</v>
      </c>
      <c r="J155" s="5">
        <f>F155-F156</f>
        <v>8650</v>
      </c>
      <c r="K155" s="5">
        <f>H155-F155-F156</f>
        <v>9895</v>
      </c>
      <c r="L155" s="5">
        <f>H155-F155</f>
        <v>20535</v>
      </c>
    </row>
    <row r="156" spans="1:12" s="4" customFormat="1">
      <c r="A156" s="12">
        <v>2016</v>
      </c>
      <c r="B156" s="12" t="s">
        <v>71</v>
      </c>
      <c r="C156" s="12" t="s">
        <v>168</v>
      </c>
      <c r="D156" s="12">
        <v>2</v>
      </c>
      <c r="E156" s="4" t="s">
        <v>170</v>
      </c>
      <c r="F156" s="5">
        <v>10640</v>
      </c>
      <c r="G156" s="5"/>
      <c r="H156" s="5"/>
      <c r="J156" s="5"/>
      <c r="K156" s="5"/>
      <c r="L156" s="5"/>
    </row>
    <row r="157" spans="1:12" s="4" customFormat="1">
      <c r="A157" s="12">
        <v>2016</v>
      </c>
      <c r="B157" s="12" t="s">
        <v>71</v>
      </c>
      <c r="C157" s="12" t="s">
        <v>168</v>
      </c>
      <c r="D157" s="12">
        <v>3</v>
      </c>
      <c r="E157" s="4" t="s">
        <v>171</v>
      </c>
      <c r="F157" s="5">
        <v>9127</v>
      </c>
      <c r="G157" s="5"/>
      <c r="H157" s="5"/>
      <c r="J157" s="5"/>
      <c r="K157" s="5"/>
      <c r="L157" s="5"/>
    </row>
    <row r="158" spans="1:12" s="4" customFormat="1">
      <c r="A158" s="12">
        <v>2016</v>
      </c>
      <c r="B158" s="12" t="s">
        <v>71</v>
      </c>
      <c r="C158" s="12" t="s">
        <v>168</v>
      </c>
      <c r="D158" s="12" t="s">
        <v>44</v>
      </c>
      <c r="E158" s="4" t="s">
        <v>45</v>
      </c>
      <c r="F158" s="5">
        <v>768</v>
      </c>
      <c r="G158" s="5"/>
      <c r="H158" s="5"/>
      <c r="J158" s="5"/>
      <c r="K158" s="5"/>
      <c r="L158" s="5"/>
    </row>
    <row r="159" spans="1:12">
      <c r="A159" s="13">
        <v>2016</v>
      </c>
      <c r="B159" s="13" t="s">
        <v>144</v>
      </c>
      <c r="C159" s="13" t="s">
        <v>46</v>
      </c>
      <c r="D159" s="13">
        <v>1</v>
      </c>
      <c r="E159" s="6" t="s">
        <v>172</v>
      </c>
      <c r="F159" s="7">
        <v>9806</v>
      </c>
      <c r="G159" s="20">
        <f>F159/H159</f>
        <v>0.34889347470291043</v>
      </c>
      <c r="H159" s="7">
        <f>SUM(F159:F161)</f>
        <v>28106</v>
      </c>
      <c r="J159" s="21">
        <f>F159-F160</f>
        <v>2966</v>
      </c>
      <c r="K159" s="21">
        <f>H159-F159-F160</f>
        <v>11460</v>
      </c>
      <c r="L159" s="21">
        <f>H159-F159</f>
        <v>18300</v>
      </c>
    </row>
    <row r="160" spans="1:12">
      <c r="A160" s="13">
        <v>2016</v>
      </c>
      <c r="B160" s="13" t="s">
        <v>144</v>
      </c>
      <c r="C160" s="13" t="s">
        <v>46</v>
      </c>
      <c r="D160" s="13">
        <v>2</v>
      </c>
      <c r="E160" s="6" t="s">
        <v>173</v>
      </c>
      <c r="F160" s="7">
        <v>6840</v>
      </c>
      <c r="G160" s="7"/>
      <c r="H160" s="7"/>
      <c r="J160" s="7"/>
    </row>
    <row r="161" spans="1:12">
      <c r="A161" s="13">
        <v>2016</v>
      </c>
      <c r="B161" s="13" t="s">
        <v>144</v>
      </c>
      <c r="C161" s="13" t="s">
        <v>46</v>
      </c>
      <c r="D161" s="15" t="s">
        <v>44</v>
      </c>
      <c r="E161" s="6" t="s">
        <v>45</v>
      </c>
      <c r="F161" s="7">
        <v>11460</v>
      </c>
      <c r="G161" s="7"/>
      <c r="H161" s="7"/>
      <c r="J161" s="7"/>
    </row>
    <row r="162" spans="1:12" s="4" customFormat="1">
      <c r="A162" s="12">
        <v>2016</v>
      </c>
      <c r="B162" s="12" t="s">
        <v>71</v>
      </c>
      <c r="C162" s="12" t="s">
        <v>46</v>
      </c>
      <c r="D162" s="12">
        <v>1</v>
      </c>
      <c r="E162" s="4" t="s">
        <v>103</v>
      </c>
      <c r="F162" s="5">
        <v>171158</v>
      </c>
      <c r="G162" s="19">
        <f>F162/H162</f>
        <v>0.47659993929656413</v>
      </c>
      <c r="H162" s="5">
        <f>SUM(F162:F167)</f>
        <v>359123</v>
      </c>
      <c r="J162" s="5">
        <f>F162-F163</f>
        <v>67770</v>
      </c>
      <c r="K162" s="5">
        <f>H162-F162-F163</f>
        <v>84577</v>
      </c>
      <c r="L162" s="5">
        <f>H162-F162</f>
        <v>187965</v>
      </c>
    </row>
    <row r="163" spans="1:12" s="4" customFormat="1">
      <c r="A163" s="12">
        <v>2016</v>
      </c>
      <c r="B163" s="12" t="s">
        <v>71</v>
      </c>
      <c r="C163" s="12" t="s">
        <v>46</v>
      </c>
      <c r="D163" s="12">
        <v>2</v>
      </c>
      <c r="E163" s="4" t="s">
        <v>174</v>
      </c>
      <c r="F163" s="5">
        <v>103388</v>
      </c>
      <c r="H163" s="5"/>
    </row>
    <row r="164" spans="1:12" s="4" customFormat="1">
      <c r="A164" s="12">
        <v>2016</v>
      </c>
      <c r="B164" s="12" t="s">
        <v>71</v>
      </c>
      <c r="C164" s="12" t="s">
        <v>46</v>
      </c>
      <c r="D164" s="12">
        <v>3</v>
      </c>
      <c r="E164" s="4" t="s">
        <v>158</v>
      </c>
      <c r="F164" s="5">
        <v>41598</v>
      </c>
      <c r="H164" s="5"/>
    </row>
    <row r="165" spans="1:12" s="4" customFormat="1">
      <c r="A165" s="12">
        <v>2016</v>
      </c>
      <c r="B165" s="12" t="s">
        <v>71</v>
      </c>
      <c r="C165" s="12" t="s">
        <v>46</v>
      </c>
      <c r="D165" s="12">
        <v>4</v>
      </c>
      <c r="E165" s="4" t="s">
        <v>175</v>
      </c>
      <c r="F165" s="4">
        <v>35669</v>
      </c>
      <c r="H165" s="5"/>
    </row>
    <row r="166" spans="1:12" s="4" customFormat="1">
      <c r="A166" s="12">
        <v>2016</v>
      </c>
      <c r="B166" s="12" t="s">
        <v>71</v>
      </c>
      <c r="C166" s="12" t="s">
        <v>46</v>
      </c>
      <c r="D166" s="12">
        <v>5</v>
      </c>
      <c r="E166" s="4" t="s">
        <v>176</v>
      </c>
      <c r="F166" s="4">
        <v>4290</v>
      </c>
      <c r="H166" s="5"/>
    </row>
    <row r="167" spans="1:12" s="4" customFormat="1">
      <c r="A167" s="12">
        <v>2016</v>
      </c>
      <c r="B167" s="12" t="s">
        <v>71</v>
      </c>
      <c r="C167" s="12" t="s">
        <v>46</v>
      </c>
      <c r="D167" s="12" t="s">
        <v>44</v>
      </c>
      <c r="E167" s="4" t="s">
        <v>45</v>
      </c>
      <c r="F167" s="4">
        <v>3020</v>
      </c>
      <c r="H167" s="5"/>
    </row>
    <row r="168" spans="1:12">
      <c r="A168" s="13">
        <v>2016</v>
      </c>
      <c r="B168" s="13" t="s">
        <v>86</v>
      </c>
      <c r="C168" s="13" t="s">
        <v>52</v>
      </c>
      <c r="D168" s="13">
        <v>1</v>
      </c>
      <c r="E168" s="6" t="s">
        <v>54</v>
      </c>
      <c r="F168" s="7">
        <v>204135</v>
      </c>
      <c r="G168" s="20">
        <f>F168/H168</f>
        <v>0.38880042968318484</v>
      </c>
      <c r="H168" s="7">
        <f>SUM(F168:F171)</f>
        <v>525038</v>
      </c>
      <c r="J168" s="21">
        <f>F168-F169</f>
        <v>25306</v>
      </c>
      <c r="K168" s="21">
        <f>H168-F168-F169</f>
        <v>142074</v>
      </c>
      <c r="L168" s="21">
        <f>H168-F168</f>
        <v>320903</v>
      </c>
    </row>
    <row r="169" spans="1:12">
      <c r="A169" s="13">
        <v>2016</v>
      </c>
      <c r="B169" s="13" t="s">
        <v>86</v>
      </c>
      <c r="C169" s="13" t="s">
        <v>52</v>
      </c>
      <c r="D169" s="13">
        <v>2</v>
      </c>
      <c r="E169" s="6" t="s">
        <v>177</v>
      </c>
      <c r="F169" s="7">
        <v>178829</v>
      </c>
      <c r="G169" s="7"/>
      <c r="H169" s="7"/>
      <c r="J169" s="7"/>
      <c r="K169" s="7"/>
    </row>
    <row r="170" spans="1:12">
      <c r="A170" s="13">
        <v>2016</v>
      </c>
      <c r="B170" s="13" t="s">
        <v>86</v>
      </c>
      <c r="C170" s="13" t="s">
        <v>52</v>
      </c>
      <c r="D170" s="13">
        <v>3</v>
      </c>
      <c r="E170" s="6" t="s">
        <v>178</v>
      </c>
      <c r="F170" s="7">
        <v>137612</v>
      </c>
      <c r="G170" s="7"/>
      <c r="H170" s="7"/>
      <c r="J170" s="7"/>
      <c r="K170" s="7"/>
    </row>
    <row r="171" spans="1:12">
      <c r="A171" s="13">
        <v>2016</v>
      </c>
      <c r="B171" s="13" t="s">
        <v>86</v>
      </c>
      <c r="C171" s="13" t="s">
        <v>52</v>
      </c>
      <c r="D171" s="15" t="s">
        <v>44</v>
      </c>
      <c r="E171" s="6" t="s">
        <v>45</v>
      </c>
      <c r="F171" s="7">
        <v>4462</v>
      </c>
      <c r="G171" s="7"/>
      <c r="H171" s="7"/>
      <c r="J171" s="7"/>
      <c r="K171" s="7"/>
    </row>
    <row r="172" spans="1:12" s="4" customFormat="1">
      <c r="A172" s="12">
        <v>2014</v>
      </c>
      <c r="B172" s="12" t="s">
        <v>71</v>
      </c>
      <c r="C172" s="12" t="s">
        <v>72</v>
      </c>
      <c r="D172" s="12">
        <v>1</v>
      </c>
      <c r="E172" s="4" t="s">
        <v>179</v>
      </c>
      <c r="F172" s="5">
        <v>134627</v>
      </c>
      <c r="G172" s="19">
        <f>F172/H172</f>
        <v>0.49964927647034807</v>
      </c>
      <c r="H172" s="5">
        <f>SUM(F172:F177)</f>
        <v>269443</v>
      </c>
      <c r="J172" s="5">
        <f>F172-F173</f>
        <v>33226</v>
      </c>
      <c r="K172" s="5">
        <f>H172-F172-F173</f>
        <v>33415</v>
      </c>
      <c r="L172" s="5">
        <f>H172-F172</f>
        <v>134816</v>
      </c>
    </row>
    <row r="173" spans="1:12" s="4" customFormat="1">
      <c r="A173" s="12">
        <v>2014</v>
      </c>
      <c r="B173" s="12" t="s">
        <v>71</v>
      </c>
      <c r="C173" s="12" t="s">
        <v>72</v>
      </c>
      <c r="D173" s="12">
        <v>2</v>
      </c>
      <c r="E173" s="4" t="s">
        <v>180</v>
      </c>
      <c r="F173" s="5">
        <v>101401</v>
      </c>
      <c r="G173" s="5"/>
      <c r="H173" s="5"/>
      <c r="J173" s="5"/>
      <c r="K173" s="5"/>
      <c r="L173" s="5"/>
    </row>
    <row r="174" spans="1:12" s="4" customFormat="1">
      <c r="A174" s="12">
        <v>2014</v>
      </c>
      <c r="B174" s="12" t="s">
        <v>71</v>
      </c>
      <c r="C174" s="12" t="s">
        <v>72</v>
      </c>
      <c r="D174" s="12">
        <v>3</v>
      </c>
      <c r="E174" s="4" t="s">
        <v>165</v>
      </c>
      <c r="F174" s="5">
        <v>18220</v>
      </c>
      <c r="G174" s="5"/>
      <c r="H174" s="5"/>
      <c r="J174" s="5"/>
      <c r="K174" s="5"/>
      <c r="L174" s="5"/>
    </row>
    <row r="175" spans="1:12" s="4" customFormat="1">
      <c r="A175" s="12">
        <v>2014</v>
      </c>
      <c r="B175" s="12" t="s">
        <v>71</v>
      </c>
      <c r="C175" s="12" t="s">
        <v>72</v>
      </c>
      <c r="D175" s="12">
        <v>4</v>
      </c>
      <c r="E175" s="4" t="s">
        <v>73</v>
      </c>
      <c r="F175" s="5">
        <v>7602</v>
      </c>
      <c r="G175" s="5"/>
      <c r="H175" s="5"/>
      <c r="J175" s="5"/>
      <c r="K175" s="5"/>
      <c r="L175" s="5"/>
    </row>
    <row r="176" spans="1:12" s="4" customFormat="1">
      <c r="A176" s="12">
        <v>2014</v>
      </c>
      <c r="B176" s="12" t="s">
        <v>71</v>
      </c>
      <c r="C176" s="12" t="s">
        <v>72</v>
      </c>
      <c r="D176" s="12">
        <v>5</v>
      </c>
      <c r="E176" s="4" t="s">
        <v>181</v>
      </c>
      <c r="F176" s="5">
        <v>6566</v>
      </c>
      <c r="G176" s="5"/>
      <c r="H176" s="5"/>
      <c r="J176" s="5"/>
      <c r="K176" s="5"/>
      <c r="L176" s="5"/>
    </row>
    <row r="177" spans="1:12" s="4" customFormat="1">
      <c r="A177" s="12">
        <v>2014</v>
      </c>
      <c r="B177" s="12" t="s">
        <v>71</v>
      </c>
      <c r="C177" s="12" t="s">
        <v>72</v>
      </c>
      <c r="D177" s="12" t="s">
        <v>44</v>
      </c>
      <c r="E177" s="4" t="s">
        <v>45</v>
      </c>
      <c r="F177" s="5">
        <v>1027</v>
      </c>
      <c r="G177" s="5"/>
      <c r="H177" s="5"/>
      <c r="J177" s="5"/>
      <c r="K177" s="5"/>
      <c r="L177" s="5"/>
    </row>
    <row r="178" spans="1:12">
      <c r="A178" s="13">
        <v>2014</v>
      </c>
      <c r="B178" s="13" t="s">
        <v>71</v>
      </c>
      <c r="C178" s="13" t="s">
        <v>168</v>
      </c>
      <c r="D178" s="13">
        <v>1</v>
      </c>
      <c r="E178" s="6" t="s">
        <v>182</v>
      </c>
      <c r="F178" s="7">
        <v>16466</v>
      </c>
      <c r="G178" s="20">
        <f>F178/H178</f>
        <v>0.42289911649886996</v>
      </c>
      <c r="H178" s="7">
        <f>SUM(F178:F181)</f>
        <v>38936</v>
      </c>
      <c r="J178" s="21">
        <f>F178-F179</f>
        <v>945</v>
      </c>
      <c r="K178" s="21">
        <f>H178-F178-F179</f>
        <v>6949</v>
      </c>
      <c r="L178" s="21">
        <f>H178-F178</f>
        <v>22470</v>
      </c>
    </row>
    <row r="179" spans="1:12">
      <c r="A179" s="13">
        <v>2014</v>
      </c>
      <c r="B179" s="13" t="s">
        <v>71</v>
      </c>
      <c r="C179" s="13" t="s">
        <v>168</v>
      </c>
      <c r="D179" s="13">
        <v>2</v>
      </c>
      <c r="E179" s="6" t="s">
        <v>170</v>
      </c>
      <c r="F179" s="7">
        <v>15521</v>
      </c>
      <c r="G179" s="7"/>
      <c r="H179" s="7"/>
      <c r="J179" s="7"/>
    </row>
    <row r="180" spans="1:12">
      <c r="A180" s="13">
        <v>2014</v>
      </c>
      <c r="B180" s="13" t="s">
        <v>71</v>
      </c>
      <c r="C180" s="13" t="s">
        <v>168</v>
      </c>
      <c r="D180" s="13">
        <v>3</v>
      </c>
      <c r="E180" s="6" t="s">
        <v>175</v>
      </c>
      <c r="F180" s="7">
        <v>6637</v>
      </c>
      <c r="G180" s="7"/>
      <c r="H180" s="7"/>
      <c r="J180" s="7"/>
    </row>
    <row r="181" spans="1:12">
      <c r="A181" s="13">
        <v>2014</v>
      </c>
      <c r="B181" s="13" t="s">
        <v>71</v>
      </c>
      <c r="C181" s="13" t="s">
        <v>168</v>
      </c>
      <c r="D181" s="15" t="s">
        <v>44</v>
      </c>
      <c r="E181" s="6" t="s">
        <v>45</v>
      </c>
      <c r="F181" s="7">
        <v>312</v>
      </c>
      <c r="G181" s="7"/>
      <c r="H181" s="7"/>
      <c r="J181" s="7"/>
    </row>
    <row r="182" spans="1:12" s="4" customFormat="1">
      <c r="A182" s="12">
        <v>2010</v>
      </c>
      <c r="B182" s="12" t="s">
        <v>71</v>
      </c>
      <c r="C182" s="12" t="s">
        <v>72</v>
      </c>
      <c r="D182" s="12">
        <v>1</v>
      </c>
      <c r="E182" s="4" t="s">
        <v>183</v>
      </c>
      <c r="F182" s="5">
        <v>110450</v>
      </c>
      <c r="G182" s="19">
        <f>F182/H182</f>
        <v>0.41704267843725101</v>
      </c>
      <c r="H182" s="5">
        <f>SUM(F182:F189)</f>
        <v>264841</v>
      </c>
      <c r="J182" s="5">
        <f>F182-F183</f>
        <v>70697</v>
      </c>
      <c r="K182" s="5">
        <f>H182-F182-F183</f>
        <v>114638</v>
      </c>
      <c r="L182" s="5">
        <f>H182-F182</f>
        <v>154391</v>
      </c>
    </row>
    <row r="183" spans="1:12" s="4" customFormat="1">
      <c r="A183" s="12">
        <v>2010</v>
      </c>
      <c r="B183" s="12" t="s">
        <v>71</v>
      </c>
      <c r="C183" s="12" t="s">
        <v>72</v>
      </c>
      <c r="D183" s="12">
        <v>2</v>
      </c>
      <c r="E183" s="4" t="s">
        <v>184</v>
      </c>
      <c r="F183" s="5">
        <v>39753</v>
      </c>
      <c r="G183" s="5"/>
      <c r="H183" s="5"/>
      <c r="J183" s="5"/>
      <c r="K183" s="5"/>
      <c r="L183" s="5"/>
    </row>
    <row r="184" spans="1:12" s="4" customFormat="1">
      <c r="A184" s="12">
        <v>2010</v>
      </c>
      <c r="B184" s="12" t="s">
        <v>71</v>
      </c>
      <c r="C184" s="12" t="s">
        <v>72</v>
      </c>
      <c r="D184" s="12">
        <v>3</v>
      </c>
      <c r="E184" s="4" t="s">
        <v>185</v>
      </c>
      <c r="F184" s="5">
        <v>36760</v>
      </c>
      <c r="G184" s="5"/>
      <c r="H184" s="5"/>
      <c r="J184" s="5"/>
      <c r="K184" s="5"/>
      <c r="L184" s="5"/>
    </row>
    <row r="185" spans="1:12" s="4" customFormat="1">
      <c r="A185" s="12">
        <v>2010</v>
      </c>
      <c r="B185" s="12" t="s">
        <v>71</v>
      </c>
      <c r="C185" s="12" t="s">
        <v>72</v>
      </c>
      <c r="D185" s="12">
        <v>4</v>
      </c>
      <c r="E185" s="4" t="s">
        <v>186</v>
      </c>
      <c r="F185" s="5">
        <v>31859</v>
      </c>
      <c r="G185" s="5"/>
      <c r="H185" s="5"/>
      <c r="J185" s="5"/>
      <c r="K185" s="5"/>
      <c r="L185" s="5"/>
    </row>
    <row r="186" spans="1:12" s="4" customFormat="1">
      <c r="A186" s="12">
        <v>2010</v>
      </c>
      <c r="B186" s="12" t="s">
        <v>71</v>
      </c>
      <c r="C186" s="12" t="s">
        <v>72</v>
      </c>
      <c r="D186" s="12">
        <v>5</v>
      </c>
      <c r="E186" s="4" t="s">
        <v>187</v>
      </c>
      <c r="F186" s="5">
        <v>24602</v>
      </c>
      <c r="G186" s="5"/>
      <c r="H186" s="5"/>
      <c r="J186" s="5"/>
      <c r="K186" s="5"/>
      <c r="L186" s="5"/>
    </row>
    <row r="187" spans="1:12" s="4" customFormat="1">
      <c r="A187" s="12">
        <v>2010</v>
      </c>
      <c r="B187" s="12" t="s">
        <v>71</v>
      </c>
      <c r="C187" s="12" t="s">
        <v>72</v>
      </c>
      <c r="D187" s="4">
        <v>6</v>
      </c>
      <c r="E187" s="4" t="s">
        <v>188</v>
      </c>
      <c r="F187" s="5">
        <v>14637</v>
      </c>
      <c r="G187" s="5"/>
      <c r="H187" s="5"/>
      <c r="J187" s="5"/>
      <c r="K187" s="5"/>
      <c r="L187" s="5"/>
    </row>
    <row r="188" spans="1:12" s="4" customFormat="1">
      <c r="A188" s="12">
        <v>2010</v>
      </c>
      <c r="B188" s="12" t="s">
        <v>71</v>
      </c>
      <c r="C188" s="12" t="s">
        <v>72</v>
      </c>
      <c r="D188" s="12">
        <v>7</v>
      </c>
      <c r="E188" s="4" t="s">
        <v>189</v>
      </c>
      <c r="F188" s="5">
        <v>4417</v>
      </c>
      <c r="G188" s="5"/>
      <c r="H188" s="5"/>
      <c r="J188" s="5"/>
      <c r="K188" s="5"/>
      <c r="L188" s="5"/>
    </row>
    <row r="189" spans="1:12" s="4" customFormat="1">
      <c r="A189" s="12">
        <v>2010</v>
      </c>
      <c r="B189" s="12" t="s">
        <v>71</v>
      </c>
      <c r="C189" s="12" t="s">
        <v>72</v>
      </c>
      <c r="D189" s="12" t="s">
        <v>44</v>
      </c>
      <c r="E189" s="4" t="s">
        <v>45</v>
      </c>
      <c r="F189" s="4">
        <v>2363</v>
      </c>
      <c r="G189" s="5"/>
      <c r="H189" s="5"/>
      <c r="J189" s="5"/>
      <c r="K189" s="5"/>
      <c r="L189" s="5"/>
    </row>
    <row r="190" spans="1:12">
      <c r="A190" s="13">
        <v>2010</v>
      </c>
      <c r="B190" s="13" t="s">
        <v>71</v>
      </c>
      <c r="C190" s="13" t="s">
        <v>168</v>
      </c>
      <c r="D190" s="13">
        <v>1</v>
      </c>
      <c r="E190" s="6" t="s">
        <v>190</v>
      </c>
      <c r="F190" s="7">
        <v>21441</v>
      </c>
      <c r="G190" s="20">
        <f>F190/H190</f>
        <v>0.41073138960193095</v>
      </c>
      <c r="H190" s="7">
        <f>SUM(F190:F194)</f>
        <v>52202</v>
      </c>
      <c r="J190" s="21">
        <f>F190-F191</f>
        <v>6656</v>
      </c>
      <c r="K190" s="21">
        <f>H190-F190-F191</f>
        <v>15976</v>
      </c>
      <c r="L190" s="21">
        <f>H190-F190</f>
        <v>30761</v>
      </c>
    </row>
    <row r="191" spans="1:12">
      <c r="A191" s="13">
        <v>2010</v>
      </c>
      <c r="B191" s="13" t="s">
        <v>71</v>
      </c>
      <c r="C191" s="13" t="s">
        <v>168</v>
      </c>
      <c r="D191" s="13">
        <v>2</v>
      </c>
      <c r="E191" s="6" t="s">
        <v>191</v>
      </c>
      <c r="F191" s="7">
        <v>14785</v>
      </c>
      <c r="G191" s="7"/>
      <c r="H191" s="7"/>
      <c r="J191" s="7"/>
    </row>
    <row r="192" spans="1:12">
      <c r="A192" s="13">
        <v>2010</v>
      </c>
      <c r="B192" s="13" t="s">
        <v>71</v>
      </c>
      <c r="C192" s="13" t="s">
        <v>168</v>
      </c>
      <c r="D192" s="13">
        <v>3</v>
      </c>
      <c r="E192" s="6" t="s">
        <v>192</v>
      </c>
      <c r="F192" s="7">
        <v>14464</v>
      </c>
      <c r="G192" s="7"/>
      <c r="H192" s="7"/>
      <c r="J192" s="7"/>
    </row>
    <row r="193" spans="1:12">
      <c r="A193" s="13">
        <v>2010</v>
      </c>
      <c r="B193" s="13" t="s">
        <v>71</v>
      </c>
      <c r="C193" s="13" t="s">
        <v>168</v>
      </c>
      <c r="D193" s="6">
        <v>4</v>
      </c>
      <c r="E193" s="6" t="s">
        <v>193</v>
      </c>
      <c r="F193" s="7">
        <v>1213</v>
      </c>
      <c r="G193" s="7"/>
      <c r="H193" s="7"/>
      <c r="J193" s="7"/>
    </row>
    <row r="194" spans="1:12">
      <c r="A194" s="13">
        <v>2010</v>
      </c>
      <c r="B194" s="13" t="s">
        <v>71</v>
      </c>
      <c r="C194" s="13" t="s">
        <v>168</v>
      </c>
      <c r="D194" s="15" t="s">
        <v>44</v>
      </c>
      <c r="E194" s="6" t="s">
        <v>45</v>
      </c>
      <c r="F194" s="7">
        <v>299</v>
      </c>
      <c r="G194" s="7"/>
      <c r="H194" s="7"/>
      <c r="J194" s="7"/>
    </row>
    <row r="195" spans="1:12" s="4" customFormat="1">
      <c r="A195" s="12">
        <v>2010</v>
      </c>
      <c r="B195" s="12" t="s">
        <v>71</v>
      </c>
      <c r="C195" s="12" t="s">
        <v>46</v>
      </c>
      <c r="D195" s="12">
        <v>1</v>
      </c>
      <c r="E195" s="4" t="s">
        <v>68</v>
      </c>
      <c r="F195" s="5">
        <v>122855</v>
      </c>
      <c r="G195" s="19">
        <f>F195/H195</f>
        <v>0.39114958594274835</v>
      </c>
      <c r="H195" s="5">
        <f>SUM(F195:F204)</f>
        <v>314087</v>
      </c>
      <c r="J195" s="5">
        <f>F195-F196</f>
        <v>23102</v>
      </c>
      <c r="K195" s="5">
        <f>H195-F195-F196</f>
        <v>91479</v>
      </c>
      <c r="L195" s="5">
        <f>H195-F195</f>
        <v>191232</v>
      </c>
    </row>
    <row r="196" spans="1:12" s="4" customFormat="1">
      <c r="A196" s="12">
        <v>2010</v>
      </c>
      <c r="B196" s="12" t="s">
        <v>71</v>
      </c>
      <c r="C196" s="12" t="s">
        <v>46</v>
      </c>
      <c r="D196" s="12">
        <v>2</v>
      </c>
      <c r="E196" s="4" t="s">
        <v>174</v>
      </c>
      <c r="F196" s="5">
        <v>99753</v>
      </c>
      <c r="G196" s="5"/>
      <c r="H196" s="5"/>
      <c r="J196" s="5"/>
      <c r="K196" s="5"/>
    </row>
    <row r="197" spans="1:12" s="4" customFormat="1">
      <c r="A197" s="12">
        <v>2010</v>
      </c>
      <c r="B197" s="12" t="s">
        <v>71</v>
      </c>
      <c r="C197" s="12" t="s">
        <v>46</v>
      </c>
      <c r="D197" s="12">
        <v>3</v>
      </c>
      <c r="E197" s="4" t="s">
        <v>194</v>
      </c>
      <c r="F197" s="5">
        <v>47339</v>
      </c>
    </row>
    <row r="198" spans="1:12" s="9" customFormat="1">
      <c r="A198" s="12">
        <v>2010</v>
      </c>
      <c r="B198" s="12" t="s">
        <v>71</v>
      </c>
      <c r="C198" s="12" t="s">
        <v>46</v>
      </c>
      <c r="D198" s="12">
        <v>4</v>
      </c>
      <c r="E198" s="4" t="s">
        <v>106</v>
      </c>
      <c r="F198" s="5">
        <v>23522</v>
      </c>
      <c r="G198" s="4"/>
      <c r="H198" s="4"/>
      <c r="J198" s="4"/>
      <c r="K198" s="4"/>
      <c r="L198" s="4"/>
    </row>
    <row r="199" spans="1:12" s="4" customFormat="1">
      <c r="A199" s="12">
        <v>2010</v>
      </c>
      <c r="B199" s="12" t="s">
        <v>71</v>
      </c>
      <c r="C199" s="12" t="s">
        <v>46</v>
      </c>
      <c r="D199" s="12">
        <v>5</v>
      </c>
      <c r="E199" s="4" t="s">
        <v>195</v>
      </c>
      <c r="F199" s="5">
        <v>12497</v>
      </c>
    </row>
    <row r="200" spans="1:12" s="4" customFormat="1">
      <c r="A200" s="12">
        <v>2010</v>
      </c>
      <c r="B200" s="12" t="s">
        <v>71</v>
      </c>
      <c r="C200" s="12" t="s">
        <v>46</v>
      </c>
      <c r="D200" s="4">
        <v>6</v>
      </c>
      <c r="E200" s="4" t="s">
        <v>196</v>
      </c>
      <c r="F200" s="5">
        <v>3060</v>
      </c>
    </row>
    <row r="201" spans="1:12" s="4" customFormat="1">
      <c r="A201" s="12">
        <v>2010</v>
      </c>
      <c r="B201" s="12" t="s">
        <v>71</v>
      </c>
      <c r="C201" s="12" t="s">
        <v>46</v>
      </c>
      <c r="D201" s="12">
        <v>7</v>
      </c>
      <c r="E201" s="4" t="s">
        <v>197</v>
      </c>
      <c r="F201" s="4">
        <v>1206</v>
      </c>
    </row>
    <row r="202" spans="1:12" s="4" customFormat="1">
      <c r="A202" s="12">
        <v>2010</v>
      </c>
      <c r="B202" s="12" t="s">
        <v>71</v>
      </c>
      <c r="C202" s="12" t="s">
        <v>46</v>
      </c>
      <c r="D202" s="12">
        <v>8</v>
      </c>
      <c r="E202" s="4" t="s">
        <v>198</v>
      </c>
      <c r="F202" s="4">
        <v>1127</v>
      </c>
    </row>
    <row r="203" spans="1:12" s="4" customFormat="1">
      <c r="A203" s="12">
        <v>2010</v>
      </c>
      <c r="B203" s="12" t="s">
        <v>71</v>
      </c>
      <c r="C203" s="12" t="s">
        <v>46</v>
      </c>
      <c r="D203" s="12">
        <v>9</v>
      </c>
      <c r="E203" s="4" t="s">
        <v>176</v>
      </c>
      <c r="F203" s="4">
        <v>727</v>
      </c>
    </row>
    <row r="204" spans="1:12" s="4" customFormat="1">
      <c r="A204" s="12">
        <v>2010</v>
      </c>
      <c r="B204" s="12" t="s">
        <v>71</v>
      </c>
      <c r="C204" s="12" t="s">
        <v>46</v>
      </c>
      <c r="D204" s="12" t="s">
        <v>44</v>
      </c>
      <c r="E204" s="4" t="s">
        <v>45</v>
      </c>
      <c r="F204" s="5">
        <v>2001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EBABE-54CF-44D3-9D0A-B134F42DF4D7}">
  <dimension ref="A1:J32"/>
  <sheetViews>
    <sheetView workbookViewId="0">
      <selection activeCell="F23" sqref="F23"/>
    </sheetView>
  </sheetViews>
  <sheetFormatPr defaultRowHeight="15"/>
  <cols>
    <col min="2" max="2" width="19.5703125" bestFit="1" customWidth="1"/>
    <col min="3" max="3" width="17.7109375" bestFit="1" customWidth="1"/>
    <col min="4" max="4" width="16.85546875" bestFit="1" customWidth="1"/>
    <col min="5" max="5" width="7.5703125" bestFit="1" customWidth="1"/>
    <col min="6" max="6" width="10.7109375" customWidth="1"/>
    <col min="9" max="9" width="10.85546875" customWidth="1"/>
    <col min="10" max="10" width="11" customWidth="1"/>
  </cols>
  <sheetData>
    <row r="1" spans="1:10" s="1" customFormat="1" ht="45">
      <c r="A1" s="22" t="s">
        <v>11</v>
      </c>
      <c r="B1" s="22" t="s">
        <v>29</v>
      </c>
      <c r="C1" s="22" t="s">
        <v>30</v>
      </c>
      <c r="D1" s="22" t="s">
        <v>32</v>
      </c>
      <c r="E1" s="22" t="s">
        <v>33</v>
      </c>
      <c r="F1" s="24" t="s">
        <v>34</v>
      </c>
      <c r="G1" s="23" t="s">
        <v>35</v>
      </c>
      <c r="H1" s="24" t="s">
        <v>36</v>
      </c>
      <c r="I1" s="24" t="s">
        <v>37</v>
      </c>
      <c r="J1" s="24" t="s">
        <v>38</v>
      </c>
    </row>
    <row r="2" spans="1:10">
      <c r="A2" s="12">
        <v>2022</v>
      </c>
      <c r="B2" s="12" t="s">
        <v>39</v>
      </c>
      <c r="C2" s="12" t="s">
        <v>40</v>
      </c>
      <c r="D2" s="4" t="s">
        <v>41</v>
      </c>
      <c r="E2" s="5">
        <v>147156</v>
      </c>
      <c r="F2" s="19">
        <v>0.49988959735305405</v>
      </c>
      <c r="G2" s="5">
        <v>294377</v>
      </c>
      <c r="H2" s="5">
        <v>7210</v>
      </c>
      <c r="I2" s="5">
        <v>7275</v>
      </c>
      <c r="J2" s="5">
        <v>147221</v>
      </c>
    </row>
    <row r="3" spans="1:10">
      <c r="A3" s="13">
        <v>2022</v>
      </c>
      <c r="B3" s="13" t="s">
        <v>39</v>
      </c>
      <c r="C3" s="13" t="s">
        <v>46</v>
      </c>
      <c r="D3" s="6" t="s">
        <v>47</v>
      </c>
      <c r="E3" s="7">
        <v>917074</v>
      </c>
      <c r="F3" s="20">
        <v>0.46960007332748555</v>
      </c>
      <c r="G3" s="7">
        <v>1952883</v>
      </c>
      <c r="H3" s="21">
        <v>66727</v>
      </c>
      <c r="I3" s="21">
        <v>185462</v>
      </c>
      <c r="J3" s="21">
        <v>1035809</v>
      </c>
    </row>
    <row r="4" spans="1:10">
      <c r="A4" s="12">
        <v>2016</v>
      </c>
      <c r="B4" s="12" t="s">
        <v>39</v>
      </c>
      <c r="C4" s="12" t="s">
        <v>52</v>
      </c>
      <c r="D4" s="4" t="s">
        <v>53</v>
      </c>
      <c r="E4" s="5">
        <v>892669</v>
      </c>
      <c r="F4" s="19">
        <v>0.47377055270727852</v>
      </c>
      <c r="G4" s="5">
        <v>1884180</v>
      </c>
      <c r="H4" s="5">
        <v>78580</v>
      </c>
      <c r="I4" s="5">
        <v>177422</v>
      </c>
      <c r="J4" s="5">
        <v>991511</v>
      </c>
    </row>
    <row r="5" spans="1:10">
      <c r="A5" s="13">
        <v>2016</v>
      </c>
      <c r="B5" s="13" t="s">
        <v>39</v>
      </c>
      <c r="C5" s="13" t="s">
        <v>59</v>
      </c>
      <c r="D5" s="6" t="s">
        <v>60</v>
      </c>
      <c r="E5" s="7">
        <v>808998</v>
      </c>
      <c r="F5" s="20">
        <v>0.43903169664734165</v>
      </c>
      <c r="G5" s="7">
        <v>1842687</v>
      </c>
      <c r="H5" s="21">
        <v>42318</v>
      </c>
      <c r="I5" s="21">
        <v>267009</v>
      </c>
      <c r="J5" s="21">
        <v>1033689</v>
      </c>
    </row>
    <row r="6" spans="1:10">
      <c r="A6" s="12">
        <v>2014</v>
      </c>
      <c r="B6" s="12" t="s">
        <v>39</v>
      </c>
      <c r="C6" s="12" t="s">
        <v>46</v>
      </c>
      <c r="D6" s="4" t="s">
        <v>64</v>
      </c>
      <c r="E6" s="5">
        <v>733230</v>
      </c>
      <c r="F6" s="19">
        <v>0.49889196355488846</v>
      </c>
      <c r="G6" s="5">
        <v>1469717</v>
      </c>
      <c r="H6" s="5">
        <v>84688</v>
      </c>
      <c r="I6" s="5">
        <v>87945</v>
      </c>
      <c r="J6" s="5">
        <v>736487</v>
      </c>
    </row>
    <row r="7" spans="1:10">
      <c r="A7" s="13">
        <v>2010</v>
      </c>
      <c r="B7" s="13" t="s">
        <v>39</v>
      </c>
      <c r="C7" s="13" t="s">
        <v>46</v>
      </c>
      <c r="D7" s="6" t="s">
        <v>64</v>
      </c>
      <c r="E7" s="7">
        <v>716525</v>
      </c>
      <c r="F7" s="20">
        <v>0.49294897726115683</v>
      </c>
      <c r="G7" s="7">
        <v>1453548</v>
      </c>
      <c r="H7" s="21">
        <v>22238</v>
      </c>
      <c r="I7" s="21">
        <v>42736</v>
      </c>
      <c r="J7" s="21">
        <v>737023</v>
      </c>
    </row>
    <row r="8" spans="1:10">
      <c r="A8" s="12">
        <v>2022</v>
      </c>
      <c r="B8" s="12" t="s">
        <v>71</v>
      </c>
      <c r="C8" s="12" t="s">
        <v>72</v>
      </c>
      <c r="D8" s="4" t="s">
        <v>73</v>
      </c>
      <c r="E8" s="5">
        <v>115701</v>
      </c>
      <c r="F8" s="19">
        <v>0.33028835037096455</v>
      </c>
      <c r="G8" s="5">
        <v>350303</v>
      </c>
      <c r="H8" s="5">
        <v>8195</v>
      </c>
      <c r="I8" s="5">
        <v>127096</v>
      </c>
      <c r="J8" s="5">
        <v>234602</v>
      </c>
    </row>
    <row r="9" spans="1:10">
      <c r="A9" s="13">
        <v>2022</v>
      </c>
      <c r="B9" s="13" t="s">
        <v>71</v>
      </c>
      <c r="C9" s="13" t="s">
        <v>80</v>
      </c>
      <c r="D9" s="6" t="s">
        <v>81</v>
      </c>
      <c r="E9" s="7">
        <v>30438</v>
      </c>
      <c r="F9" s="20">
        <v>0.42769222122302158</v>
      </c>
      <c r="G9" s="7">
        <v>71168</v>
      </c>
      <c r="H9" s="21">
        <v>9807</v>
      </c>
      <c r="I9" s="21">
        <v>20099</v>
      </c>
      <c r="J9" s="21">
        <v>40730</v>
      </c>
    </row>
    <row r="10" spans="1:10">
      <c r="A10" s="12">
        <v>2022</v>
      </c>
      <c r="B10" s="12" t="s">
        <v>86</v>
      </c>
      <c r="C10" s="12" t="s">
        <v>40</v>
      </c>
      <c r="D10" s="4" t="s">
        <v>87</v>
      </c>
      <c r="E10" s="5">
        <v>26101</v>
      </c>
      <c r="F10" s="19">
        <v>0.36772848307245803</v>
      </c>
      <c r="G10" s="5">
        <v>70979</v>
      </c>
      <c r="H10" s="5">
        <v>13049</v>
      </c>
      <c r="I10" s="5">
        <v>31826</v>
      </c>
      <c r="J10" s="5">
        <v>44878</v>
      </c>
    </row>
    <row r="11" spans="1:10">
      <c r="A11" s="13">
        <v>2022</v>
      </c>
      <c r="B11" s="13" t="s">
        <v>71</v>
      </c>
      <c r="C11" s="13" t="s">
        <v>40</v>
      </c>
      <c r="D11" s="6" t="s">
        <v>42</v>
      </c>
      <c r="E11" s="7">
        <v>21675</v>
      </c>
      <c r="F11" s="20">
        <v>0.34683329599641566</v>
      </c>
      <c r="G11" s="7">
        <v>62494</v>
      </c>
      <c r="H11" s="21">
        <v>10695</v>
      </c>
      <c r="I11" s="21">
        <v>29839</v>
      </c>
      <c r="J11" s="21">
        <v>40819</v>
      </c>
    </row>
    <row r="12" spans="1:10">
      <c r="A12" s="12">
        <v>2022</v>
      </c>
      <c r="B12" s="12" t="s">
        <v>71</v>
      </c>
      <c r="C12" s="12" t="s">
        <v>46</v>
      </c>
      <c r="D12" s="4" t="s">
        <v>48</v>
      </c>
      <c r="E12" s="5">
        <v>85255</v>
      </c>
      <c r="F12" s="19">
        <v>0.22535334124556919</v>
      </c>
      <c r="G12" s="5">
        <v>378317</v>
      </c>
      <c r="H12" s="5">
        <v>19166</v>
      </c>
      <c r="I12" s="5">
        <v>226973</v>
      </c>
      <c r="J12" s="5">
        <v>293062</v>
      </c>
    </row>
    <row r="13" spans="1:10">
      <c r="A13" s="13">
        <v>2020</v>
      </c>
      <c r="B13" s="13" t="s">
        <v>71</v>
      </c>
      <c r="C13" s="13" t="s">
        <v>72</v>
      </c>
      <c r="D13" s="6" t="s">
        <v>73</v>
      </c>
      <c r="E13" s="7">
        <v>178004</v>
      </c>
      <c r="F13" s="20">
        <v>0.49224727956528352</v>
      </c>
      <c r="G13" s="7">
        <v>361615</v>
      </c>
      <c r="H13" s="21">
        <v>68221</v>
      </c>
      <c r="I13" s="21">
        <v>73828</v>
      </c>
      <c r="J13" s="21">
        <v>183611</v>
      </c>
    </row>
    <row r="14" spans="1:10">
      <c r="A14" s="12">
        <v>2020</v>
      </c>
      <c r="B14" s="12" t="s">
        <v>86</v>
      </c>
      <c r="C14" s="12" t="s">
        <v>119</v>
      </c>
      <c r="D14" s="4" t="s">
        <v>120</v>
      </c>
      <c r="E14" s="5">
        <v>23482</v>
      </c>
      <c r="F14" s="19">
        <v>0.32076167579603043</v>
      </c>
      <c r="G14" s="5">
        <v>73207</v>
      </c>
      <c r="H14" s="5">
        <v>797</v>
      </c>
      <c r="I14" s="5">
        <v>27040</v>
      </c>
      <c r="J14" s="5">
        <v>49725</v>
      </c>
    </row>
    <row r="15" spans="1:10">
      <c r="A15" s="13">
        <v>2020</v>
      </c>
      <c r="B15" s="13" t="s">
        <v>71</v>
      </c>
      <c r="C15" s="13" t="s">
        <v>119</v>
      </c>
      <c r="D15" s="6" t="s">
        <v>125</v>
      </c>
      <c r="E15" s="7">
        <v>37488</v>
      </c>
      <c r="F15" s="20">
        <v>0.31349199712331288</v>
      </c>
      <c r="G15" s="7">
        <v>119582</v>
      </c>
      <c r="H15" s="21">
        <v>11083</v>
      </c>
      <c r="I15" s="21">
        <v>55689</v>
      </c>
      <c r="J15" s="21">
        <v>82094</v>
      </c>
    </row>
    <row r="16" spans="1:10">
      <c r="A16" s="12">
        <v>2020</v>
      </c>
      <c r="B16" s="12" t="s">
        <v>86</v>
      </c>
      <c r="C16" s="12" t="s">
        <v>52</v>
      </c>
      <c r="D16" s="4" t="s">
        <v>134</v>
      </c>
      <c r="E16" s="5">
        <v>209682</v>
      </c>
      <c r="F16" s="19">
        <v>0.36230965015196887</v>
      </c>
      <c r="G16" s="5">
        <v>578737</v>
      </c>
      <c r="H16" s="5">
        <v>4452</v>
      </c>
      <c r="I16" s="5">
        <v>163825</v>
      </c>
      <c r="J16" s="5">
        <v>369055</v>
      </c>
    </row>
    <row r="17" spans="1:10">
      <c r="A17" s="13">
        <v>2018</v>
      </c>
      <c r="B17" s="13" t="s">
        <v>86</v>
      </c>
      <c r="C17" s="13" t="s">
        <v>119</v>
      </c>
      <c r="D17" s="6" t="s">
        <v>137</v>
      </c>
      <c r="E17" s="7">
        <v>25351</v>
      </c>
      <c r="F17" s="20">
        <v>0.4281974190933045</v>
      </c>
      <c r="G17" s="7">
        <v>59204</v>
      </c>
      <c r="H17" s="21">
        <v>11331</v>
      </c>
      <c r="I17" s="21">
        <v>19833</v>
      </c>
      <c r="J17" s="21">
        <v>33853</v>
      </c>
    </row>
    <row r="18" spans="1:10">
      <c r="A18" s="12">
        <v>2018</v>
      </c>
      <c r="B18" s="12" t="s">
        <v>144</v>
      </c>
      <c r="C18" s="12" t="s">
        <v>145</v>
      </c>
      <c r="D18" s="4" t="s">
        <v>146</v>
      </c>
      <c r="E18" s="5">
        <v>930</v>
      </c>
      <c r="F18" s="19">
        <v>0.42024401265250788</v>
      </c>
      <c r="G18" s="5">
        <v>2213</v>
      </c>
      <c r="H18" s="5">
        <v>189</v>
      </c>
      <c r="I18" s="5">
        <v>542</v>
      </c>
      <c r="J18" s="5">
        <v>1283</v>
      </c>
    </row>
    <row r="19" spans="1:10">
      <c r="A19" s="13">
        <v>2018</v>
      </c>
      <c r="B19" s="13" t="s">
        <v>148</v>
      </c>
      <c r="C19" s="13" t="s">
        <v>149</v>
      </c>
      <c r="D19" s="6" t="s">
        <v>150</v>
      </c>
      <c r="E19" s="7">
        <v>30384</v>
      </c>
      <c r="F19" s="20">
        <v>0.45508192792738822</v>
      </c>
      <c r="G19" s="7">
        <v>66766</v>
      </c>
      <c r="H19" s="21">
        <v>14611</v>
      </c>
      <c r="I19" s="21">
        <v>20609</v>
      </c>
      <c r="J19" s="21">
        <v>36382</v>
      </c>
    </row>
    <row r="20" spans="1:10">
      <c r="A20" s="12">
        <v>2018</v>
      </c>
      <c r="B20" s="12" t="s">
        <v>144</v>
      </c>
      <c r="C20" s="12" t="s">
        <v>46</v>
      </c>
      <c r="D20" s="4" t="s">
        <v>153</v>
      </c>
      <c r="E20" s="5">
        <v>6030</v>
      </c>
      <c r="F20" s="19">
        <v>0.25359576078728235</v>
      </c>
      <c r="G20" s="5">
        <v>23778</v>
      </c>
      <c r="H20" s="5">
        <v>3625</v>
      </c>
      <c r="I20" s="5">
        <v>15343</v>
      </c>
      <c r="J20" s="5">
        <v>17748</v>
      </c>
    </row>
    <row r="21" spans="1:10">
      <c r="A21" s="13">
        <v>2018</v>
      </c>
      <c r="B21" s="13" t="s">
        <v>71</v>
      </c>
      <c r="C21" s="13" t="s">
        <v>46</v>
      </c>
      <c r="D21" s="6" t="s">
        <v>126</v>
      </c>
      <c r="E21" s="7">
        <v>144103</v>
      </c>
      <c r="F21" s="20">
        <v>0.45895013758662861</v>
      </c>
      <c r="G21" s="7">
        <v>313984</v>
      </c>
      <c r="H21" s="21">
        <v>53531</v>
      </c>
      <c r="I21" s="21">
        <v>79309</v>
      </c>
      <c r="J21" s="21">
        <v>169881</v>
      </c>
    </row>
    <row r="22" spans="1:10">
      <c r="A22" s="12">
        <v>2016</v>
      </c>
      <c r="B22" s="12" t="s">
        <v>144</v>
      </c>
      <c r="C22" s="12" t="s">
        <v>72</v>
      </c>
      <c r="D22" s="4" t="s">
        <v>89</v>
      </c>
      <c r="E22" s="5">
        <v>10497</v>
      </c>
      <c r="F22" s="19">
        <v>0.40803078597527792</v>
      </c>
      <c r="G22" s="5">
        <v>25726</v>
      </c>
      <c r="H22" s="5">
        <v>5764</v>
      </c>
      <c r="I22" s="5">
        <v>10496</v>
      </c>
      <c r="J22" s="5">
        <v>15229</v>
      </c>
    </row>
    <row r="23" spans="1:10">
      <c r="A23" s="13">
        <v>2016</v>
      </c>
      <c r="B23" s="13" t="s">
        <v>71</v>
      </c>
      <c r="C23" s="13" t="s">
        <v>72</v>
      </c>
      <c r="D23" s="6" t="s">
        <v>165</v>
      </c>
      <c r="E23" s="7">
        <v>123473</v>
      </c>
      <c r="F23" s="20">
        <v>0.38241142220019819</v>
      </c>
      <c r="G23" s="7">
        <v>322880</v>
      </c>
      <c r="H23" s="21">
        <v>18979</v>
      </c>
      <c r="I23" s="21">
        <v>94913</v>
      </c>
      <c r="J23" s="21">
        <v>199407</v>
      </c>
    </row>
    <row r="24" spans="1:10">
      <c r="A24" s="12">
        <v>2016</v>
      </c>
      <c r="B24" s="12" t="s">
        <v>71</v>
      </c>
      <c r="C24" s="12" t="s">
        <v>168</v>
      </c>
      <c r="D24" s="4" t="s">
        <v>169</v>
      </c>
      <c r="E24" s="5">
        <v>19290</v>
      </c>
      <c r="F24" s="19">
        <v>0.48436911487758944</v>
      </c>
      <c r="G24" s="5">
        <v>39825</v>
      </c>
      <c r="H24" s="5">
        <v>8650</v>
      </c>
      <c r="I24" s="5">
        <v>9895</v>
      </c>
      <c r="J24" s="5">
        <v>20535</v>
      </c>
    </row>
    <row r="25" spans="1:10">
      <c r="A25" s="13">
        <v>2016</v>
      </c>
      <c r="B25" s="13" t="s">
        <v>144</v>
      </c>
      <c r="C25" s="13" t="s">
        <v>46</v>
      </c>
      <c r="D25" s="6" t="s">
        <v>172</v>
      </c>
      <c r="E25" s="7">
        <v>9806</v>
      </c>
      <c r="F25" s="20">
        <v>0.34889347470291043</v>
      </c>
      <c r="G25" s="7">
        <v>28106</v>
      </c>
      <c r="H25" s="21">
        <v>2966</v>
      </c>
      <c r="I25" s="21">
        <v>11460</v>
      </c>
      <c r="J25" s="21">
        <v>18300</v>
      </c>
    </row>
    <row r="26" spans="1:10">
      <c r="A26" s="12">
        <v>2016</v>
      </c>
      <c r="B26" s="12" t="s">
        <v>71</v>
      </c>
      <c r="C26" s="12" t="s">
        <v>46</v>
      </c>
      <c r="D26" s="4" t="s">
        <v>103</v>
      </c>
      <c r="E26" s="5">
        <v>171158</v>
      </c>
      <c r="F26" s="19">
        <v>0.47659993929656413</v>
      </c>
      <c r="G26" s="5">
        <v>359123</v>
      </c>
      <c r="H26" s="5">
        <v>67770</v>
      </c>
      <c r="I26" s="5">
        <v>84577</v>
      </c>
      <c r="J26" s="5">
        <v>187965</v>
      </c>
    </row>
    <row r="27" spans="1:10">
      <c r="A27" s="13">
        <v>2016</v>
      </c>
      <c r="B27" s="13" t="s">
        <v>86</v>
      </c>
      <c r="C27" s="13" t="s">
        <v>52</v>
      </c>
      <c r="D27" s="6" t="s">
        <v>54</v>
      </c>
      <c r="E27" s="7">
        <v>204135</v>
      </c>
      <c r="F27" s="20">
        <v>0.38880042968318484</v>
      </c>
      <c r="G27" s="7">
        <v>525038</v>
      </c>
      <c r="H27" s="21">
        <v>25306</v>
      </c>
      <c r="I27" s="21">
        <v>142074</v>
      </c>
      <c r="J27" s="21">
        <v>320903</v>
      </c>
    </row>
    <row r="28" spans="1:10">
      <c r="A28" s="12">
        <v>2014</v>
      </c>
      <c r="B28" s="12" t="s">
        <v>71</v>
      </c>
      <c r="C28" s="12" t="s">
        <v>72</v>
      </c>
      <c r="D28" s="4" t="s">
        <v>179</v>
      </c>
      <c r="E28" s="5">
        <v>134627</v>
      </c>
      <c r="F28" s="19">
        <v>0.49964927647034807</v>
      </c>
      <c r="G28" s="5">
        <v>269443</v>
      </c>
      <c r="H28" s="5">
        <v>33226</v>
      </c>
      <c r="I28" s="5">
        <v>33415</v>
      </c>
      <c r="J28" s="5">
        <v>134816</v>
      </c>
    </row>
    <row r="29" spans="1:10">
      <c r="A29" s="13">
        <v>2014</v>
      </c>
      <c r="B29" s="13" t="s">
        <v>71</v>
      </c>
      <c r="C29" s="13" t="s">
        <v>168</v>
      </c>
      <c r="D29" s="6" t="s">
        <v>182</v>
      </c>
      <c r="E29" s="7">
        <v>16466</v>
      </c>
      <c r="F29" s="20">
        <v>0.42289911649886996</v>
      </c>
      <c r="G29" s="7">
        <v>38936</v>
      </c>
      <c r="H29" s="21">
        <v>945</v>
      </c>
      <c r="I29" s="21">
        <v>6949</v>
      </c>
      <c r="J29" s="21">
        <v>22470</v>
      </c>
    </row>
    <row r="30" spans="1:10">
      <c r="A30" s="12">
        <v>2010</v>
      </c>
      <c r="B30" s="12" t="s">
        <v>71</v>
      </c>
      <c r="C30" s="12" t="s">
        <v>72</v>
      </c>
      <c r="D30" s="4" t="s">
        <v>183</v>
      </c>
      <c r="E30" s="5">
        <v>110450</v>
      </c>
      <c r="F30" s="19">
        <v>0.41704267843725101</v>
      </c>
      <c r="G30" s="5">
        <v>264841</v>
      </c>
      <c r="H30" s="5">
        <v>70697</v>
      </c>
      <c r="I30" s="5">
        <v>114638</v>
      </c>
      <c r="J30" s="5">
        <v>154391</v>
      </c>
    </row>
    <row r="31" spans="1:10">
      <c r="A31" s="13">
        <v>2010</v>
      </c>
      <c r="B31" s="13" t="s">
        <v>71</v>
      </c>
      <c r="C31" s="13" t="s">
        <v>168</v>
      </c>
      <c r="D31" s="6" t="s">
        <v>190</v>
      </c>
      <c r="E31" s="7">
        <v>21441</v>
      </c>
      <c r="F31" s="20">
        <v>0.41073138960193095</v>
      </c>
      <c r="G31" s="7">
        <v>52202</v>
      </c>
      <c r="H31" s="21">
        <v>6656</v>
      </c>
      <c r="I31" s="21">
        <v>15976</v>
      </c>
      <c r="J31" s="21">
        <v>30761</v>
      </c>
    </row>
    <row r="32" spans="1:10">
      <c r="A32" s="12">
        <v>2010</v>
      </c>
      <c r="B32" s="12" t="s">
        <v>71</v>
      </c>
      <c r="C32" s="12" t="s">
        <v>46</v>
      </c>
      <c r="D32" s="4" t="s">
        <v>68</v>
      </c>
      <c r="E32" s="5">
        <v>122855</v>
      </c>
      <c r="F32" s="19">
        <v>0.39114958594274835</v>
      </c>
      <c r="G32" s="5">
        <v>314087</v>
      </c>
      <c r="H32" s="5">
        <v>23102</v>
      </c>
      <c r="I32" s="5">
        <v>91479</v>
      </c>
      <c r="J32" s="5">
        <v>191232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Shannon Grimes</dc:creator>
  <cp:keywords/>
  <dc:description/>
  <cp:lastModifiedBy/>
  <cp:revision/>
  <dcterms:created xsi:type="dcterms:W3CDTF">2024-02-29T18:52:07Z</dcterms:created>
  <dcterms:modified xsi:type="dcterms:W3CDTF">2024-05-29T21:10:04Z</dcterms:modified>
  <cp:category/>
  <cp:contentStatus/>
</cp:coreProperties>
</file>